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600" windowHeight="7650"/>
  </bookViews>
  <sheets>
    <sheet name="Desempeño 2018" sheetId="2" r:id="rId1"/>
    <sheet name="Clave de interpretación" sheetId="3" r:id="rId2"/>
  </sheets>
  <calcPr calcId="144525"/>
</workbook>
</file>

<file path=xl/calcChain.xml><?xml version="1.0" encoding="utf-8"?>
<calcChain xmlns="http://schemas.openxmlformats.org/spreadsheetml/2006/main">
  <c r="V109" i="2" l="1"/>
  <c r="V91" i="2"/>
  <c r="V92" i="2"/>
  <c r="V93" i="2"/>
  <c r="V71" i="2"/>
  <c r="V52" i="2"/>
  <c r="V53" i="2"/>
  <c r="V54" i="2"/>
  <c r="V55" i="2"/>
  <c r="V56" i="2"/>
  <c r="V57" i="2"/>
  <c r="V58" i="2"/>
  <c r="V59" i="2"/>
  <c r="V60" i="2"/>
  <c r="G7" i="2"/>
  <c r="O7" i="2"/>
  <c r="S7" i="2"/>
  <c r="C7" i="2"/>
  <c r="I112" i="2"/>
  <c r="M112" i="2"/>
  <c r="Q112" i="2"/>
  <c r="U112" i="2"/>
  <c r="U43" i="2"/>
  <c r="M43" i="2"/>
  <c r="I43" i="2"/>
  <c r="I94" i="2"/>
  <c r="M94" i="2"/>
  <c r="Q94" i="2"/>
  <c r="U94" i="2"/>
  <c r="E94" i="2"/>
  <c r="T91" i="2"/>
  <c r="T92" i="2"/>
  <c r="T93" i="2"/>
  <c r="P91" i="2"/>
  <c r="P92" i="2"/>
  <c r="P93" i="2"/>
  <c r="L91" i="2"/>
  <c r="L92" i="2"/>
  <c r="L93" i="2"/>
  <c r="H91" i="2"/>
  <c r="H92" i="2"/>
  <c r="H93" i="2"/>
  <c r="D91" i="2"/>
  <c r="D92" i="2"/>
  <c r="D93" i="2"/>
  <c r="I72" i="2"/>
  <c r="M72" i="2"/>
  <c r="Q72" i="2"/>
  <c r="U72" i="2"/>
  <c r="E72" i="2"/>
  <c r="T71" i="2"/>
  <c r="P71" i="2"/>
  <c r="L71" i="2"/>
  <c r="H71" i="2"/>
  <c r="D71" i="2"/>
  <c r="I62" i="2"/>
  <c r="M62" i="2"/>
  <c r="Q62" i="2"/>
  <c r="U62" i="2"/>
  <c r="E62" i="2"/>
  <c r="T42" i="2"/>
  <c r="P42" i="2"/>
  <c r="L42" i="2"/>
  <c r="H42" i="2"/>
  <c r="T53" i="2"/>
  <c r="P53" i="2"/>
  <c r="L53" i="2"/>
  <c r="T61" i="2"/>
  <c r="P61" i="2"/>
  <c r="L61" i="2"/>
  <c r="D61" i="2"/>
  <c r="D56" i="2"/>
  <c r="D53" i="2"/>
  <c r="Q43" i="2"/>
  <c r="D42" i="2"/>
  <c r="T17" i="2" l="1"/>
  <c r="T18" i="2"/>
  <c r="D36" i="2"/>
  <c r="V11" i="2" l="1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30" i="2"/>
  <c r="V31" i="2"/>
  <c r="V32" i="2"/>
  <c r="V33" i="2"/>
  <c r="V34" i="2"/>
  <c r="V35" i="2"/>
  <c r="V36" i="2"/>
  <c r="V37" i="2"/>
  <c r="V38" i="2"/>
  <c r="V39" i="2"/>
  <c r="V40" i="2"/>
  <c r="V41" i="2"/>
  <c r="V46" i="2"/>
  <c r="V47" i="2"/>
  <c r="V51" i="2"/>
  <c r="V65" i="2"/>
  <c r="V66" i="2"/>
  <c r="V67" i="2"/>
  <c r="V68" i="2"/>
  <c r="V69" i="2"/>
  <c r="V70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10" i="2"/>
  <c r="V111" i="2"/>
  <c r="V112" i="2"/>
  <c r="V10" i="2"/>
  <c r="I111" i="2"/>
  <c r="M111" i="2"/>
  <c r="Q111" i="2"/>
  <c r="U111" i="2"/>
  <c r="E111" i="2"/>
  <c r="I103" i="2"/>
  <c r="M103" i="2"/>
  <c r="Q103" i="2"/>
  <c r="U103" i="2"/>
  <c r="E103" i="2"/>
  <c r="I48" i="2"/>
  <c r="M48" i="2"/>
  <c r="Q48" i="2"/>
  <c r="U48" i="2"/>
  <c r="E48" i="2"/>
  <c r="T68" i="2" l="1"/>
  <c r="P68" i="2"/>
  <c r="L66" i="2"/>
  <c r="L67" i="2"/>
  <c r="L68" i="2"/>
  <c r="H68" i="2"/>
  <c r="D66" i="2"/>
  <c r="D67" i="2"/>
  <c r="D68" i="2"/>
  <c r="P17" i="2" l="1"/>
  <c r="P18" i="2"/>
  <c r="P19" i="2"/>
  <c r="H17" i="2"/>
  <c r="H18" i="2"/>
  <c r="H19" i="2"/>
  <c r="L17" i="2"/>
  <c r="L18" i="2"/>
  <c r="L19" i="2"/>
  <c r="D11" i="2"/>
  <c r="D12" i="2"/>
  <c r="D13" i="2"/>
  <c r="D14" i="2"/>
  <c r="D15" i="2"/>
  <c r="D16" i="2"/>
  <c r="D17" i="2"/>
  <c r="D18" i="2"/>
  <c r="D19" i="2"/>
  <c r="D20" i="2"/>
  <c r="H20" i="2"/>
  <c r="L20" i="2"/>
  <c r="P20" i="2"/>
  <c r="T20" i="2"/>
  <c r="Q27" i="2"/>
  <c r="U27" i="2"/>
  <c r="E27" i="2"/>
  <c r="E112" i="2" s="1"/>
  <c r="I27" i="2"/>
  <c r="M27" i="2"/>
  <c r="T11" i="2"/>
  <c r="T12" i="2"/>
  <c r="T13" i="2"/>
  <c r="T14" i="2"/>
  <c r="T15" i="2"/>
  <c r="T16" i="2"/>
  <c r="T19" i="2"/>
  <c r="T21" i="2"/>
  <c r="T22" i="2"/>
  <c r="T23" i="2"/>
  <c r="T24" i="2"/>
  <c r="T25" i="2"/>
  <c r="T26" i="2"/>
  <c r="T30" i="2"/>
  <c r="T31" i="2"/>
  <c r="T32" i="2"/>
  <c r="T33" i="2"/>
  <c r="T34" i="2"/>
  <c r="T35" i="2"/>
  <c r="T36" i="2"/>
  <c r="T37" i="2"/>
  <c r="T38" i="2"/>
  <c r="T39" i="2"/>
  <c r="T40" i="2"/>
  <c r="T41" i="2"/>
  <c r="T46" i="2"/>
  <c r="T47" i="2"/>
  <c r="T51" i="2"/>
  <c r="T52" i="2"/>
  <c r="T54" i="2"/>
  <c r="T55" i="2"/>
  <c r="T57" i="2"/>
  <c r="T58" i="2"/>
  <c r="T59" i="2"/>
  <c r="T60" i="2"/>
  <c r="T65" i="2"/>
  <c r="T66" i="2"/>
  <c r="T67" i="2"/>
  <c r="T69" i="2"/>
  <c r="T70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7" i="2"/>
  <c r="T98" i="2"/>
  <c r="T99" i="2"/>
  <c r="T100" i="2"/>
  <c r="T101" i="2"/>
  <c r="T102" i="2"/>
  <c r="T106" i="2"/>
  <c r="T107" i="2"/>
  <c r="T108" i="2"/>
  <c r="T109" i="2"/>
  <c r="T110" i="2"/>
  <c r="T10" i="2"/>
  <c r="P11" i="2"/>
  <c r="P12" i="2"/>
  <c r="P13" i="2"/>
  <c r="P14" i="2"/>
  <c r="P15" i="2"/>
  <c r="P16" i="2"/>
  <c r="P21" i="2"/>
  <c r="P22" i="2"/>
  <c r="P23" i="2"/>
  <c r="P24" i="2"/>
  <c r="P25" i="2"/>
  <c r="P26" i="2"/>
  <c r="P30" i="2"/>
  <c r="P31" i="2"/>
  <c r="P32" i="2"/>
  <c r="P33" i="2"/>
  <c r="P34" i="2"/>
  <c r="P35" i="2"/>
  <c r="P36" i="2"/>
  <c r="P37" i="2"/>
  <c r="P38" i="2"/>
  <c r="P39" i="2"/>
  <c r="P40" i="2"/>
  <c r="P41" i="2"/>
  <c r="P46" i="2"/>
  <c r="P47" i="2"/>
  <c r="P51" i="2"/>
  <c r="P52" i="2"/>
  <c r="P54" i="2"/>
  <c r="P55" i="2"/>
  <c r="P57" i="2"/>
  <c r="P58" i="2"/>
  <c r="P59" i="2"/>
  <c r="P60" i="2"/>
  <c r="P65" i="2"/>
  <c r="P66" i="2"/>
  <c r="P67" i="2"/>
  <c r="P69" i="2"/>
  <c r="P70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7" i="2"/>
  <c r="P98" i="2"/>
  <c r="P99" i="2"/>
  <c r="P100" i="2"/>
  <c r="P101" i="2"/>
  <c r="P102" i="2"/>
  <c r="P106" i="2"/>
  <c r="P107" i="2"/>
  <c r="P108" i="2"/>
  <c r="P109" i="2"/>
  <c r="P110" i="2"/>
  <c r="P10" i="2"/>
  <c r="L30" i="2"/>
  <c r="L31" i="2"/>
  <c r="L32" i="2"/>
  <c r="L33" i="2"/>
  <c r="L34" i="2"/>
  <c r="L35" i="2"/>
  <c r="L36" i="2"/>
  <c r="L37" i="2"/>
  <c r="L38" i="2"/>
  <c r="L39" i="2"/>
  <c r="L40" i="2"/>
  <c r="L41" i="2"/>
  <c r="L46" i="2"/>
  <c r="L47" i="2"/>
  <c r="L51" i="2"/>
  <c r="L52" i="2"/>
  <c r="L54" i="2"/>
  <c r="L55" i="2"/>
  <c r="L57" i="2"/>
  <c r="L58" i="2"/>
  <c r="L59" i="2"/>
  <c r="L60" i="2"/>
  <c r="L65" i="2"/>
  <c r="L69" i="2"/>
  <c r="L70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7" i="2"/>
  <c r="L98" i="2"/>
  <c r="L99" i="2"/>
  <c r="L100" i="2"/>
  <c r="L101" i="2"/>
  <c r="L102" i="2"/>
  <c r="L106" i="2"/>
  <c r="L107" i="2"/>
  <c r="L108" i="2"/>
  <c r="L109" i="2"/>
  <c r="L110" i="2"/>
  <c r="L11" i="2"/>
  <c r="L12" i="2"/>
  <c r="L13" i="2"/>
  <c r="L14" i="2"/>
  <c r="L15" i="2"/>
  <c r="L16" i="2"/>
  <c r="L21" i="2"/>
  <c r="L22" i="2"/>
  <c r="L23" i="2"/>
  <c r="L24" i="2"/>
  <c r="L25" i="2"/>
  <c r="L26" i="2"/>
  <c r="L10" i="2"/>
  <c r="H11" i="2"/>
  <c r="H12" i="2"/>
  <c r="H13" i="2"/>
  <c r="H14" i="2"/>
  <c r="H15" i="2"/>
  <c r="H16" i="2"/>
  <c r="H21" i="2"/>
  <c r="H22" i="2"/>
  <c r="H23" i="2"/>
  <c r="H24" i="2"/>
  <c r="H25" i="2"/>
  <c r="H26" i="2"/>
  <c r="H30" i="2"/>
  <c r="H31" i="2"/>
  <c r="H32" i="2"/>
  <c r="H33" i="2"/>
  <c r="H34" i="2"/>
  <c r="H35" i="2"/>
  <c r="H36" i="2"/>
  <c r="H37" i="2"/>
  <c r="H38" i="2"/>
  <c r="H39" i="2"/>
  <c r="H40" i="2"/>
  <c r="H41" i="2"/>
  <c r="H46" i="2"/>
  <c r="H47" i="2"/>
  <c r="H51" i="2"/>
  <c r="H52" i="2"/>
  <c r="H54" i="2"/>
  <c r="H55" i="2"/>
  <c r="H57" i="2"/>
  <c r="H58" i="2"/>
  <c r="H59" i="2"/>
  <c r="H60" i="2"/>
  <c r="H65" i="2"/>
  <c r="H66" i="2"/>
  <c r="H67" i="2"/>
  <c r="H69" i="2"/>
  <c r="H70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7" i="2"/>
  <c r="H98" i="2"/>
  <c r="H99" i="2"/>
  <c r="H100" i="2"/>
  <c r="H101" i="2"/>
  <c r="H102" i="2"/>
  <c r="H106" i="2"/>
  <c r="H107" i="2"/>
  <c r="H108" i="2"/>
  <c r="H109" i="2"/>
  <c r="H110" i="2"/>
  <c r="H10" i="2"/>
  <c r="D21" i="2"/>
  <c r="D22" i="2"/>
  <c r="D23" i="2"/>
  <c r="D24" i="2"/>
  <c r="D25" i="2"/>
  <c r="D26" i="2"/>
  <c r="D30" i="2"/>
  <c r="D31" i="2"/>
  <c r="D32" i="2"/>
  <c r="D33" i="2"/>
  <c r="D34" i="2"/>
  <c r="D35" i="2"/>
  <c r="D37" i="2"/>
  <c r="D38" i="2"/>
  <c r="D39" i="2"/>
  <c r="D40" i="2"/>
  <c r="D41" i="2"/>
  <c r="D46" i="2"/>
  <c r="D47" i="2"/>
  <c r="D51" i="2"/>
  <c r="D52" i="2"/>
  <c r="D54" i="2"/>
  <c r="D55" i="2"/>
  <c r="D57" i="2"/>
  <c r="D58" i="2"/>
  <c r="D59" i="2"/>
  <c r="D60" i="2"/>
  <c r="D65" i="2"/>
  <c r="D69" i="2"/>
  <c r="D70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7" i="2"/>
  <c r="D98" i="2"/>
  <c r="D99" i="2"/>
  <c r="D100" i="2"/>
  <c r="D101" i="2"/>
  <c r="D102" i="2"/>
  <c r="D106" i="2"/>
  <c r="D107" i="2"/>
  <c r="D108" i="2"/>
  <c r="D109" i="2"/>
  <c r="D110" i="2"/>
  <c r="D10" i="2"/>
</calcChain>
</file>

<file path=xl/sharedStrings.xml><?xml version="1.0" encoding="utf-8"?>
<sst xmlns="http://schemas.openxmlformats.org/spreadsheetml/2006/main" count="668" uniqueCount="334">
  <si>
    <t>FIS</t>
  </si>
  <si>
    <t>BIOF</t>
  </si>
  <si>
    <t>UCTB</t>
  </si>
  <si>
    <t>investigadores</t>
  </si>
  <si>
    <t>reserva</t>
  </si>
  <si>
    <t>doctores</t>
  </si>
  <si>
    <t>master</t>
  </si>
  <si>
    <t>Premios obtenidos</t>
  </si>
  <si>
    <t>Premios ACC (autor principal)</t>
  </si>
  <si>
    <t>Premios ACC (colaboración)</t>
  </si>
  <si>
    <t>Premios CITMA Provincial</t>
  </si>
  <si>
    <t>Premios CITMA Provincial (colaborac)</t>
  </si>
  <si>
    <t>Premios MINAG</t>
  </si>
  <si>
    <t>premios MINAG (colaboración)</t>
  </si>
  <si>
    <t>Premio INCA</t>
  </si>
  <si>
    <t>Premios Internacionales</t>
  </si>
  <si>
    <t>Distinciones especiales de ministro</t>
  </si>
  <si>
    <t>Premio anual del MES</t>
  </si>
  <si>
    <t>Medallas</t>
  </si>
  <si>
    <t>otros premios</t>
  </si>
  <si>
    <t>Reconocimientos</t>
  </si>
  <si>
    <t>Grupo I</t>
  </si>
  <si>
    <t>Grupo II</t>
  </si>
  <si>
    <t>articulos digitales</t>
  </si>
  <si>
    <t>libros editoras internacionales</t>
  </si>
  <si>
    <t>libros editoras extranjeras</t>
  </si>
  <si>
    <t>libros editoras nacionales</t>
  </si>
  <si>
    <t>libros digitales</t>
  </si>
  <si>
    <t>capitulos de libros editoras internac.</t>
  </si>
  <si>
    <t>capitulos de libros editoras nacion.</t>
  </si>
  <si>
    <t>monografias</t>
  </si>
  <si>
    <t>Eventos nacionales</t>
  </si>
  <si>
    <t>Eventos internacionales</t>
  </si>
  <si>
    <t>Doctorados defendidos</t>
  </si>
  <si>
    <t>maestrías defendidas</t>
  </si>
  <si>
    <t>tutorados a doctorados</t>
  </si>
  <si>
    <t>tutorados a maestrías</t>
  </si>
  <si>
    <t>cursos nacionales impartidos</t>
  </si>
  <si>
    <t>cursos internacionales impartidos</t>
  </si>
  <si>
    <t>coordinación de maestrias</t>
  </si>
  <si>
    <t>coordinación de doctorados</t>
  </si>
  <si>
    <t>Patentes y/o registros</t>
  </si>
  <si>
    <t>Patentes solicitadas</t>
  </si>
  <si>
    <t>patentes concedidas</t>
  </si>
  <si>
    <t>Registro de variedades</t>
  </si>
  <si>
    <t>Registro de marcas</t>
  </si>
  <si>
    <t>Registro de software</t>
  </si>
  <si>
    <t>Proyectos de investigación</t>
  </si>
  <si>
    <t>PAP cabecera</t>
  </si>
  <si>
    <t>PAP participante</t>
  </si>
  <si>
    <t>PAP terminado</t>
  </si>
  <si>
    <t>PNAP cabecera</t>
  </si>
  <si>
    <t>PNAP participante</t>
  </si>
  <si>
    <t>PNAP terminado</t>
  </si>
  <si>
    <t>Proyectos empresariales</t>
  </si>
  <si>
    <t>proy. Instituc</t>
  </si>
  <si>
    <t>proy. Instituc terminado</t>
  </si>
  <si>
    <t>Proyectos asociados entregados</t>
  </si>
  <si>
    <t>Otros proyectos entregados</t>
  </si>
  <si>
    <t>Perfiles de proy. entregados</t>
  </si>
  <si>
    <t>Proyectos elaborados internacionales</t>
  </si>
  <si>
    <t>Proyectos Internacionales ejecución</t>
  </si>
  <si>
    <t>Proyectos Internacionales terminados</t>
  </si>
  <si>
    <t>Ingreso y autofinanciamiento recibido</t>
  </si>
  <si>
    <t>MLC proyectos nacionales</t>
  </si>
  <si>
    <t>MLC (SCT, Prod., Consultoría)</t>
  </si>
  <si>
    <t>MLC (proy. Inter. y donación)</t>
  </si>
  <si>
    <t>MN (SCT, prod)</t>
  </si>
  <si>
    <t>MN proyectos nacionales</t>
  </si>
  <si>
    <t>Efecto económico</t>
  </si>
  <si>
    <t>Extensionismo y Generalización</t>
  </si>
  <si>
    <t>ferias y dias de campo ejecutados</t>
  </si>
  <si>
    <t>Redes coordinacion</t>
  </si>
  <si>
    <t>Resultados introducidos</t>
  </si>
  <si>
    <t>Resultados generalizados</t>
  </si>
  <si>
    <t>Grupos III</t>
  </si>
  <si>
    <t>Grupos IV</t>
  </si>
  <si>
    <t>FISIOLOGÍA</t>
  </si>
  <si>
    <t>MAS</t>
  </si>
  <si>
    <t>GENÉTICA</t>
  </si>
  <si>
    <t>Forum Prov. (RELEVANTE)</t>
  </si>
  <si>
    <t>Forum Prov. (DESTACADO)</t>
  </si>
  <si>
    <t>Forum Prov. (MENCIÓN)</t>
  </si>
  <si>
    <t>Forum Mcpal</t>
  </si>
  <si>
    <t>Registro de Productos</t>
  </si>
  <si>
    <t>SubTotal</t>
  </si>
  <si>
    <t>Eventos</t>
  </si>
  <si>
    <t xml:space="preserve">Producción científica </t>
  </si>
  <si>
    <t>Actividad de posgrado</t>
  </si>
  <si>
    <t>BIOFERTILIZANTES</t>
  </si>
  <si>
    <t>TOTAL</t>
  </si>
  <si>
    <t>Resultados extendidos</t>
  </si>
  <si>
    <t>PREMIOS</t>
  </si>
  <si>
    <t>Ponderación</t>
  </si>
  <si>
    <t>ACC PRINCIPAL</t>
  </si>
  <si>
    <t>&gt;0,04</t>
  </si>
  <si>
    <t>&gt;0,03-0,04</t>
  </si>
  <si>
    <t>&gt;0,015-,03</t>
  </si>
  <si>
    <t>≤0,015-0,01</t>
  </si>
  <si>
    <t>&gt;0.005</t>
  </si>
  <si>
    <t>ACC COLABORAC.</t>
  </si>
  <si>
    <t>CITMA PROVINC.</t>
  </si>
  <si>
    <t>&gt;0,08</t>
  </si>
  <si>
    <t>&gt;0,06-0,08</t>
  </si>
  <si>
    <t>&gt;0,04-0,06</t>
  </si>
  <si>
    <t>&gt;0,02 – 0,04</t>
  </si>
  <si>
    <t>&gt;0.01</t>
  </si>
  <si>
    <t>CITMA PROVINC. Colab.</t>
  </si>
  <si>
    <t>MINAG</t>
  </si>
  <si>
    <t>MINAG COLABORACION</t>
  </si>
  <si>
    <t>FORUM  PROV RELEVANTE</t>
  </si>
  <si>
    <t>&gt;0,06</t>
  </si>
  <si>
    <t>&gt; 0,04-0,06</t>
  </si>
  <si>
    <t>&gt;0,02-0,04</t>
  </si>
  <si>
    <t>&lt;0,02 – 0,01</t>
  </si>
  <si>
    <t>FORUM PROV DESTACADO</t>
  </si>
  <si>
    <t>FORUM PROV MENCION</t>
  </si>
  <si>
    <t>FORUM  MUNIC</t>
  </si>
  <si>
    <t>&gt;0,2</t>
  </si>
  <si>
    <t>&gt;0,15-0,2</t>
  </si>
  <si>
    <t>&gt;0,1-0,15</t>
  </si>
  <si>
    <t>&gt;0,05-0,1</t>
  </si>
  <si>
    <t xml:space="preserve">OTROS FORUM ESPEC NACIONALES </t>
  </si>
  <si>
    <t>&gt;0,01 – 0,02</t>
  </si>
  <si>
    <t>OTROS FORUM ESPEC PROVINC</t>
  </si>
  <si>
    <t>PREMIO INCA</t>
  </si>
  <si>
    <t>EVENTOS</t>
  </si>
  <si>
    <t>DISTIN. MINISTRO</t>
  </si>
  <si>
    <t>PREMIO MES ANUAL</t>
  </si>
  <si>
    <t>MEDALLAS  (CJ FINLAY; JESUS MENENDEZ; FRANK PAIS)</t>
  </si>
  <si>
    <t xml:space="preserve">OTROS PREMIOS </t>
  </si>
  <si>
    <t>&gt;0,1-0,2</t>
  </si>
  <si>
    <t>RECONOCIMIENTOS  ANUALES</t>
  </si>
  <si>
    <t>PUBLICA GRUPO I</t>
  </si>
  <si>
    <t>&gt;0,20</t>
  </si>
  <si>
    <t>&gt; 0,15-0,2</t>
  </si>
  <si>
    <t>&gt; 0,1-0,15</t>
  </si>
  <si>
    <t>&gt;0,02</t>
  </si>
  <si>
    <t>PUBLICA GRUPO II</t>
  </si>
  <si>
    <t>&gt;1,0</t>
  </si>
  <si>
    <t>&gt;0,75 - 1</t>
  </si>
  <si>
    <t>&gt;0,5- 0,75</t>
  </si>
  <si>
    <t>&gt;0,25– 0,5</t>
  </si>
  <si>
    <t>&gt;0,1</t>
  </si>
  <si>
    <t>PUBLICA GRUPO III y IV</t>
  </si>
  <si>
    <t xml:space="preserve">CUMPLIR EL PLAN PUBLICACIONES </t>
  </si>
  <si>
    <t>+ 5 PUNTOS</t>
  </si>
  <si>
    <t>ARTICULOS DIGITALES</t>
  </si>
  <si>
    <t>LIBROS EDIT. INTERNACIONALES</t>
  </si>
  <si>
    <t>&gt;0,03-0.04</t>
  </si>
  <si>
    <t>&gt;0.02-0.03</t>
  </si>
  <si>
    <t>&gt;0.01 – 0,02</t>
  </si>
  <si>
    <t>&gt;0,005</t>
  </si>
  <si>
    <t>LIBROS EDITORAS EXTRANJERAS</t>
  </si>
  <si>
    <t>LIBROS EDIT NAC.</t>
  </si>
  <si>
    <t>LIBROS DIGITALES</t>
  </si>
  <si>
    <t>&gt;0,01</t>
  </si>
  <si>
    <t>CAP.  DE LIBROS EDIT. INTER</t>
  </si>
  <si>
    <t>CAP.  LIBROS EDIT. EXTRANJERAS</t>
  </si>
  <si>
    <t>&gt;0,15</t>
  </si>
  <si>
    <t>&gt;0,12– 0,15</t>
  </si>
  <si>
    <t>&gt; 0.08 – 0,12</t>
  </si>
  <si>
    <t>&gt;0,04 – 0,08</t>
  </si>
  <si>
    <t xml:space="preserve">CAP.  LIBROS NAC. </t>
  </si>
  <si>
    <t>MONOGRAFIAS</t>
  </si>
  <si>
    <t>EVENTOS NAC.</t>
  </si>
  <si>
    <t>&gt;2</t>
  </si>
  <si>
    <t>1,5-2</t>
  </si>
  <si>
    <t>1-1,5</t>
  </si>
  <si>
    <t>0,51-1</t>
  </si>
  <si>
    <t>&lt;0,5</t>
  </si>
  <si>
    <t>EVENTOS  INTERN.</t>
  </si>
  <si>
    <t>&gt;0,4</t>
  </si>
  <si>
    <t>&gt;0,3 – 0,4</t>
  </si>
  <si>
    <t>&gt;0,2 – 0,3</t>
  </si>
  <si>
    <t>&gt;0,1 – 0,2</t>
  </si>
  <si>
    <t>&gt;0,05</t>
  </si>
  <si>
    <t>POSTGRADO</t>
  </si>
  <si>
    <t>DOCT.  DEFEND.</t>
  </si>
  <si>
    <t>0,03-0,04</t>
  </si>
  <si>
    <t>0,015-0,03</t>
  </si>
  <si>
    <t>&lt;0,015</t>
  </si>
  <si>
    <t>MAEST.  DEFEND</t>
  </si>
  <si>
    <t>0,05-0,08</t>
  </si>
  <si>
    <t>0,02-0,05</t>
  </si>
  <si>
    <t>&lt;0,02</t>
  </si>
  <si>
    <t>TUTORIAS DOCT.</t>
  </si>
  <si>
    <t>0,5-1</t>
  </si>
  <si>
    <t>&gt;0,3</t>
  </si>
  <si>
    <t>TUTORIAS  MAES.</t>
  </si>
  <si>
    <t>CURSOS IMP.PAIS</t>
  </si>
  <si>
    <t>&gt;0,3-0,4</t>
  </si>
  <si>
    <t>&gt;0,2-0,3</t>
  </si>
  <si>
    <t>CURSOS IMP.EXT</t>
  </si>
  <si>
    <t>&gt;0,025</t>
  </si>
  <si>
    <t>CORDINAC.  MAES.</t>
  </si>
  <si>
    <t>0,035-0,5</t>
  </si>
  <si>
    <t>0,02-0,035</t>
  </si>
  <si>
    <t>CORDINAC. DOCT.</t>
  </si>
  <si>
    <t>PATENTES Y REGISTROS</t>
  </si>
  <si>
    <t>PATENT. SOLICIT.</t>
  </si>
  <si>
    <t>0,02-0,03</t>
  </si>
  <si>
    <t>&gt;0,01- 0,02</t>
  </si>
  <si>
    <t>PATENT. CONCED.</t>
  </si>
  <si>
    <t>REG.  VAR. CONCED</t>
  </si>
  <si>
    <t>REG.PRODUCTOS</t>
  </si>
  <si>
    <t>REGIST. SOFWARE</t>
  </si>
  <si>
    <t>PROYECTOS</t>
  </si>
  <si>
    <t>&gt;0,125</t>
  </si>
  <si>
    <t>&gt;0,1-0,125</t>
  </si>
  <si>
    <t>&gt;0,075-0,1</t>
  </si>
  <si>
    <t>&gt;0,05-0,075</t>
  </si>
  <si>
    <t>&gt;0,25</t>
  </si>
  <si>
    <t>&gt;0,20-0,25</t>
  </si>
  <si>
    <t>&lt;0,1-0,15</t>
  </si>
  <si>
    <t>&gt;0,10</t>
  </si>
  <si>
    <t>&gt;0,05-0,07</t>
  </si>
  <si>
    <t>&gt;0,025-0,05</t>
  </si>
  <si>
    <t>&gt;0,015</t>
  </si>
  <si>
    <t>PNAPCABECERA</t>
  </si>
  <si>
    <t>&gt;0,10-0,15</t>
  </si>
  <si>
    <t>&gt;0,05-0,10</t>
  </si>
  <si>
    <t>PNAP PARTICIP</t>
  </si>
  <si>
    <t>PNAP TERMINADO</t>
  </si>
  <si>
    <t>&gt;0,05-,075</t>
  </si>
  <si>
    <t>&gt;0,26</t>
  </si>
  <si>
    <t>&gt;0,14-0,26</t>
  </si>
  <si>
    <t>&gt;0,08-0,13</t>
  </si>
  <si>
    <t>&gt;0,04- 0,08</t>
  </si>
  <si>
    <t>PROY. INSTITUC.</t>
  </si>
  <si>
    <t>PROY INSTITUC TERMINADO</t>
  </si>
  <si>
    <t>&gt;0,05 -0,1</t>
  </si>
  <si>
    <t>OTROS P ENTREGADOS</t>
  </si>
  <si>
    <t>&gt;0,03-0,05</t>
  </si>
  <si>
    <t>&gt;0,11</t>
  </si>
  <si>
    <t>&gt;0,07-0,10</t>
  </si>
  <si>
    <t>&gt;0,04-0,07</t>
  </si>
  <si>
    <t>INGRESOS</t>
  </si>
  <si>
    <t>MLC P NAC</t>
  </si>
  <si>
    <t>&gt;300</t>
  </si>
  <si>
    <t>&lt;100</t>
  </si>
  <si>
    <t>&gt;2500</t>
  </si>
  <si>
    <t>MN (SCT Y PROD.)</t>
  </si>
  <si>
    <t>&gt; 0,20</t>
  </si>
  <si>
    <t>&gt;20</t>
  </si>
  <si>
    <t>ACLARACIONES:</t>
  </si>
  <si>
    <t>La bonificación de 5 puntos se aplicará cuando un dpto alcance al menos el doble de la puntuación máxima de un indicador y se pondera por el índice específico de este.</t>
  </si>
  <si>
    <t>DISTINCION EDUACION CUBANA</t>
  </si>
  <si>
    <t>&gt;200-300</t>
  </si>
  <si>
    <t>&gt;100-200</t>
  </si>
  <si>
    <t>&gt;50</t>
  </si>
  <si>
    <t xml:space="preserve">MLC (SCT y PRODUCCIONES ) </t>
  </si>
  <si>
    <t>&gt;2000</t>
  </si>
  <si>
    <t>&gt;1500-2000</t>
  </si>
  <si>
    <t>&gt;750 - 1500</t>
  </si>
  <si>
    <t>&gt;250- 750</t>
  </si>
  <si>
    <t>&gt;150</t>
  </si>
  <si>
    <t>MLC (Posgrado y Cursos)</t>
  </si>
  <si>
    <t>&gt;400</t>
  </si>
  <si>
    <t>&gt;300-400</t>
  </si>
  <si>
    <t>&gt; 50</t>
  </si>
  <si>
    <t>&gt;1500-2500</t>
  </si>
  <si>
    <t>&gt;3000</t>
  </si>
  <si>
    <t>&gt;2000-3000</t>
  </si>
  <si>
    <t>&gt;1000 - 2000</t>
  </si>
  <si>
    <t>&gt;500- 1000</t>
  </si>
  <si>
    <t>&gt;250</t>
  </si>
  <si>
    <t>EFECTO ECONOMICO (MCUC)</t>
  </si>
  <si>
    <t>&gt;100</t>
  </si>
  <si>
    <t>&gt;75 - 100</t>
  </si>
  <si>
    <t>&gt;50-75</t>
  </si>
  <si>
    <t>&gt;25-50</t>
  </si>
  <si>
    <t>&gt; 10</t>
  </si>
  <si>
    <t>MN PROYECTO NACIONAL (MCUP)</t>
  </si>
  <si>
    <t>&gt;40-50</t>
  </si>
  <si>
    <t>&gt;30-40</t>
  </si>
  <si>
    <t>&gt;20-30</t>
  </si>
  <si>
    <t>&gt;10</t>
  </si>
  <si>
    <t>CAPACITACIÓN Y GENERALIZACIÓN</t>
  </si>
  <si>
    <t>&gt;0,15 – 0,2</t>
  </si>
  <si>
    <t>&gt;0,1 – 0,15</t>
  </si>
  <si>
    <t>&gt;0,05- 0,1</t>
  </si>
  <si>
    <t>&gt;0,03</t>
  </si>
  <si>
    <t>&gt;15-20</t>
  </si>
  <si>
    <t>&gt;10 - 15</t>
  </si>
  <si>
    <t>&gt;5-10</t>
  </si>
  <si>
    <t>&gt;3</t>
  </si>
  <si>
    <t># FERIAS, DIAS DE CAMPO EJECUTAD.</t>
  </si>
  <si>
    <t xml:space="preserve"> PREMIOS INTERNACIONALES</t>
  </si>
  <si>
    <t>PREMIO INTERNAC ESTABLECIDOS</t>
  </si>
  <si>
    <t>PUBLICACIONES</t>
  </si>
  <si>
    <t>&gt;0,4-1</t>
  </si>
  <si>
    <t>&gt;1-2</t>
  </si>
  <si>
    <t>&gt;2-3</t>
  </si>
  <si>
    <t>MLC (P INT Y DONACIONES)</t>
  </si>
  <si>
    <t>PAP CABECERA</t>
  </si>
  <si>
    <t>PAP PARTICIPACION</t>
  </si>
  <si>
    <t>PAP TERMINADO</t>
  </si>
  <si>
    <t>PAP ENTREGADOS</t>
  </si>
  <si>
    <t>PART. PROY. INTERNACIONAL</t>
  </si>
  <si>
    <t>PROY ELAB INT</t>
  </si>
  <si>
    <t>PROY INT EJECUCION</t>
  </si>
  <si>
    <t>PROY INT TERMINADO</t>
  </si>
  <si>
    <t>PROYECTOS FONCI</t>
  </si>
  <si>
    <t>TUTORÍA TRAB DIPLOMA</t>
  </si>
  <si>
    <t>&gt;0,5</t>
  </si>
  <si>
    <t>&gt;0,5-2</t>
  </si>
  <si>
    <t>&gt;3-4</t>
  </si>
  <si>
    <t>&gt;4</t>
  </si>
  <si>
    <t>GENERALIZACIÓN</t>
  </si>
  <si>
    <t>EXTENSIÓN</t>
  </si>
  <si>
    <t>INTRODUCCIÓN</t>
  </si>
  <si>
    <t># ACTIV DE CAPACITACION REALIZADAS (talleres, conferencias, entrenamientos, etc)</t>
  </si>
  <si>
    <t>PROYECTOS EMPRESARIALES</t>
  </si>
  <si>
    <t>REDES</t>
  </si>
  <si>
    <t>COORDINACIÓN REDES</t>
  </si>
  <si>
    <t>PARTICIPACIÓN REDES</t>
  </si>
  <si>
    <t>&gt;1</t>
  </si>
  <si>
    <t>&gt;5</t>
  </si>
  <si>
    <t>Para hallar la puntuación en cada indicador se divide el resultado alcanzado (#) entre el número de especialistas equivalentes (investigadores + reserva /5).</t>
  </si>
  <si>
    <t>En el indicador tutorías de doctorado, la puntuación se halla dividiendo entre el número de doctores. En el indicador tutorías de maestrías, la puntuación se halla dividiendo entre el número de doctores + maestros en ciencias.</t>
  </si>
  <si>
    <t>PARTICIPACIÓN EN TRIBUNALES Y OPONENCIAS</t>
  </si>
  <si>
    <t>ARBITRAJES</t>
  </si>
  <si>
    <t>REGIST. CENDA</t>
  </si>
  <si>
    <t>DIPLOMA DEFENDID</t>
  </si>
  <si>
    <t>&lt;0,05</t>
  </si>
  <si>
    <t>0,08-0,10</t>
  </si>
  <si>
    <t xml:space="preserve"> Los indicadores de actividades de capacitación, ferias y redes se expresan como cantidades realizadas. </t>
  </si>
  <si>
    <t>arbitrajes</t>
  </si>
  <si>
    <t>diplomas defendidos</t>
  </si>
  <si>
    <t>tutorados diplomas</t>
  </si>
  <si>
    <t>Participación trib. y oponencias</t>
  </si>
  <si>
    <t>Registros CENDA</t>
  </si>
  <si>
    <t>ACTIV DE CAPACITACION (talleres, conferencias, entrenamientos,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</si>
</sst>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36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5" borderId="1" xfId="0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5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12" fillId="0" borderId="0" xfId="0" applyFont="1"/>
    <xf numFmtId="0" fontId="2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top" shrinkToFit="1"/>
    </xf>
    <xf numFmtId="0" fontId="1" fillId="0" borderId="1" xfId="0" applyFont="1" applyBorder="1" applyAlignment="1">
      <alignment vertical="top" shrinkToFit="1"/>
    </xf>
    <xf numFmtId="0" fontId="2" fillId="2" borderId="1" xfId="0" applyFont="1" applyFill="1" applyBorder="1" applyAlignment="1">
      <alignment vertical="top" shrinkToFit="1"/>
    </xf>
    <xf numFmtId="0" fontId="2" fillId="2" borderId="1" xfId="0" applyFont="1" applyFill="1" applyBorder="1" applyAlignment="1">
      <alignment horizontal="left" vertical="center" shrinkToFit="1"/>
    </xf>
    <xf numFmtId="0" fontId="1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1" fillId="0" borderId="0" xfId="0" applyFont="1"/>
    <xf numFmtId="0" fontId="11" fillId="0" borderId="0" xfId="0" applyFont="1" applyAlignment="1">
      <alignment horizontal="justify"/>
    </xf>
    <xf numFmtId="0" fontId="1" fillId="0" borderId="2" xfId="0" applyFont="1" applyBorder="1" applyAlignment="1">
      <alignment horizontal="left" vertical="center" shrinkToFit="1"/>
    </xf>
    <xf numFmtId="0" fontId="0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65" fontId="0" fillId="6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0" fillId="7" borderId="1" xfId="0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7" borderId="0" xfId="0" applyFont="1" applyFill="1" applyAlignment="1">
      <alignment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0" fontId="0" fillId="9" borderId="0" xfId="0" applyFont="1" applyFill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 wrapText="1"/>
    </xf>
    <xf numFmtId="165" fontId="1" fillId="10" borderId="1" xfId="0" applyNumberFormat="1" applyFont="1" applyFill="1" applyBorder="1" applyAlignment="1">
      <alignment horizontal="center" vertical="center" wrapText="1"/>
    </xf>
    <xf numFmtId="1" fontId="2" fillId="10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5" fontId="0" fillId="10" borderId="1" xfId="0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tabSelected="1" topLeftCell="A91" zoomScale="110" zoomScaleNormal="110" workbookViewId="0">
      <selection activeCell="A110" sqref="A110"/>
    </sheetView>
  </sheetViews>
  <sheetFormatPr baseColWidth="10" defaultRowHeight="15" x14ac:dyDescent="0.25"/>
  <cols>
    <col min="1" max="1" width="36" style="6" bestFit="1" customWidth="1"/>
    <col min="2" max="2" width="3" style="6" bestFit="1" customWidth="1"/>
    <col min="3" max="3" width="4" style="1" bestFit="1" customWidth="1"/>
    <col min="4" max="4" width="8.42578125" style="1" bestFit="1" customWidth="1"/>
    <col min="5" max="5" width="9.28515625" style="56" customWidth="1"/>
    <col min="6" max="6" width="3.28515625" style="1" bestFit="1" customWidth="1"/>
    <col min="7" max="7" width="4.28515625" style="1" bestFit="1" customWidth="1"/>
    <col min="8" max="8" width="6.140625" style="1" bestFit="1" customWidth="1"/>
    <col min="9" max="9" width="9.28515625" style="56" customWidth="1"/>
    <col min="10" max="10" width="3.28515625" style="1" bestFit="1" customWidth="1"/>
    <col min="11" max="11" width="5.7109375" style="1" bestFit="1" customWidth="1"/>
    <col min="12" max="12" width="6.140625" style="1" bestFit="1" customWidth="1"/>
    <col min="13" max="13" width="9.28515625" style="56" customWidth="1"/>
    <col min="14" max="14" width="3.28515625" style="1" bestFit="1" customWidth="1"/>
    <col min="15" max="15" width="6.140625" style="1" bestFit="1" customWidth="1"/>
    <col min="16" max="16" width="9.28515625" style="1" customWidth="1"/>
    <col min="17" max="17" width="8.5703125" style="56" bestFit="1" customWidth="1"/>
    <col min="18" max="18" width="4.140625" style="1" customWidth="1"/>
    <col min="19" max="19" width="7.140625" style="1" bestFit="1" customWidth="1"/>
    <col min="20" max="20" width="8.42578125" style="6" bestFit="1" customWidth="1"/>
    <col min="21" max="21" width="8.5703125" style="64" bestFit="1" customWidth="1"/>
    <col min="22" max="16384" width="11.42578125" style="6"/>
  </cols>
  <sheetData>
    <row r="1" spans="1:22" x14ac:dyDescent="0.25">
      <c r="A1" s="41"/>
      <c r="B1" s="41"/>
      <c r="C1" s="2"/>
      <c r="D1" s="2"/>
      <c r="E1" s="26"/>
      <c r="F1" s="2"/>
      <c r="G1" s="2"/>
      <c r="H1" s="2"/>
      <c r="I1" s="26"/>
      <c r="J1" s="2"/>
      <c r="K1" s="2"/>
      <c r="L1" s="2"/>
      <c r="M1" s="26"/>
      <c r="N1" s="2"/>
      <c r="O1" s="2"/>
      <c r="P1" s="2"/>
      <c r="Q1" s="26"/>
      <c r="R1" s="2"/>
      <c r="S1" s="2"/>
      <c r="T1" s="42"/>
      <c r="U1" s="26"/>
    </row>
    <row r="2" spans="1:22" x14ac:dyDescent="0.25">
      <c r="A2" s="41"/>
      <c r="B2" s="126" t="s">
        <v>0</v>
      </c>
      <c r="C2" s="126"/>
      <c r="D2" s="126"/>
      <c r="E2" s="126"/>
      <c r="F2" s="126" t="s">
        <v>78</v>
      </c>
      <c r="G2" s="126"/>
      <c r="H2" s="126"/>
      <c r="I2" s="126"/>
      <c r="J2" s="126"/>
      <c r="K2" s="126"/>
      <c r="L2" s="126"/>
      <c r="M2" s="126"/>
      <c r="N2" s="129" t="s">
        <v>1</v>
      </c>
      <c r="O2" s="130"/>
      <c r="P2" s="130"/>
      <c r="Q2" s="131"/>
      <c r="R2" s="129" t="s">
        <v>2</v>
      </c>
      <c r="S2" s="130"/>
      <c r="T2" s="130"/>
      <c r="U2" s="131"/>
    </row>
    <row r="3" spans="1:22" x14ac:dyDescent="0.25">
      <c r="A3" s="41" t="s">
        <v>3</v>
      </c>
      <c r="B3" s="41"/>
      <c r="C3" s="4">
        <v>14</v>
      </c>
      <c r="D3" s="4"/>
      <c r="E3" s="12"/>
      <c r="F3" s="4"/>
      <c r="G3" s="4">
        <v>10</v>
      </c>
      <c r="H3" s="4"/>
      <c r="I3" s="12"/>
      <c r="J3" s="4"/>
      <c r="K3" s="4"/>
      <c r="L3" s="4"/>
      <c r="M3" s="12"/>
      <c r="N3" s="4"/>
      <c r="O3" s="4">
        <v>11</v>
      </c>
      <c r="P3" s="4"/>
      <c r="Q3" s="12"/>
      <c r="R3" s="4"/>
      <c r="S3" s="4">
        <v>13</v>
      </c>
      <c r="T3" s="43"/>
      <c r="U3" s="26"/>
    </row>
    <row r="4" spans="1:22" x14ac:dyDescent="0.25">
      <c r="A4" s="41" t="s">
        <v>4</v>
      </c>
      <c r="B4" s="41"/>
      <c r="C4" s="4">
        <v>5</v>
      </c>
      <c r="D4" s="4"/>
      <c r="E4" s="12"/>
      <c r="F4" s="4"/>
      <c r="G4" s="4">
        <v>1</v>
      </c>
      <c r="H4" s="4"/>
      <c r="I4" s="12"/>
      <c r="J4" s="4"/>
      <c r="K4" s="4"/>
      <c r="L4" s="4"/>
      <c r="M4" s="12"/>
      <c r="N4" s="4"/>
      <c r="O4" s="4">
        <v>2</v>
      </c>
      <c r="P4" s="4"/>
      <c r="Q4" s="12"/>
      <c r="R4" s="4"/>
      <c r="S4" s="4">
        <v>0</v>
      </c>
      <c r="T4" s="41"/>
      <c r="U4" s="26"/>
    </row>
    <row r="5" spans="1:22" x14ac:dyDescent="0.25">
      <c r="A5" s="44" t="s">
        <v>5</v>
      </c>
      <c r="B5" s="44"/>
      <c r="C5" s="4">
        <v>9</v>
      </c>
      <c r="D5" s="4"/>
      <c r="E5" s="12"/>
      <c r="F5" s="4"/>
      <c r="G5" s="4">
        <v>6</v>
      </c>
      <c r="H5" s="4"/>
      <c r="I5" s="12"/>
      <c r="J5" s="4"/>
      <c r="K5" s="4"/>
      <c r="L5" s="4"/>
      <c r="M5" s="12"/>
      <c r="N5" s="4"/>
      <c r="O5" s="4">
        <v>9</v>
      </c>
      <c r="P5" s="4"/>
      <c r="Q5" s="12"/>
      <c r="R5" s="4"/>
      <c r="S5" s="4">
        <v>6</v>
      </c>
      <c r="T5" s="43"/>
      <c r="U5" s="26"/>
    </row>
    <row r="6" spans="1:22" x14ac:dyDescent="0.25">
      <c r="A6" s="44" t="s">
        <v>6</v>
      </c>
      <c r="B6" s="44"/>
      <c r="C6" s="4">
        <v>5</v>
      </c>
      <c r="D6" s="4"/>
      <c r="E6" s="12"/>
      <c r="F6" s="4"/>
      <c r="G6" s="4">
        <v>2</v>
      </c>
      <c r="H6" s="4"/>
      <c r="I6" s="12"/>
      <c r="J6" s="4"/>
      <c r="K6" s="4"/>
      <c r="L6" s="4"/>
      <c r="M6" s="12"/>
      <c r="N6" s="4"/>
      <c r="O6" s="4">
        <v>1</v>
      </c>
      <c r="P6" s="4"/>
      <c r="Q6" s="12"/>
      <c r="R6" s="4"/>
      <c r="S6" s="4">
        <v>7</v>
      </c>
      <c r="T6" s="43"/>
      <c r="U6" s="26"/>
    </row>
    <row r="7" spans="1:22" x14ac:dyDescent="0.25">
      <c r="A7" s="44"/>
      <c r="B7" s="44"/>
      <c r="C7" s="2">
        <f>SUM(C3:C4)</f>
        <v>19</v>
      </c>
      <c r="D7" s="2"/>
      <c r="E7" s="2"/>
      <c r="F7" s="2"/>
      <c r="G7" s="2">
        <f t="shared" ref="G7:S7" si="0">SUM(G3:G4)</f>
        <v>11</v>
      </c>
      <c r="H7" s="2"/>
      <c r="I7" s="2"/>
      <c r="J7" s="2"/>
      <c r="K7" s="2"/>
      <c r="L7" s="2"/>
      <c r="M7" s="2"/>
      <c r="N7" s="2"/>
      <c r="O7" s="2">
        <f t="shared" si="0"/>
        <v>13</v>
      </c>
      <c r="P7" s="2"/>
      <c r="Q7" s="2"/>
      <c r="R7" s="2"/>
      <c r="S7" s="2">
        <f t="shared" si="0"/>
        <v>13</v>
      </c>
      <c r="T7" s="41"/>
      <c r="U7" s="26"/>
    </row>
    <row r="8" spans="1:22" ht="18.75" x14ac:dyDescent="0.25">
      <c r="A8" s="128" t="s">
        <v>7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</row>
    <row r="9" spans="1:22" ht="19.5" customHeight="1" x14ac:dyDescent="0.25">
      <c r="A9" s="41"/>
      <c r="B9" s="127" t="s">
        <v>77</v>
      </c>
      <c r="C9" s="127"/>
      <c r="D9" s="127"/>
      <c r="E9" s="127"/>
      <c r="F9" s="126" t="s">
        <v>78</v>
      </c>
      <c r="G9" s="126"/>
      <c r="H9" s="126"/>
      <c r="I9" s="126"/>
      <c r="J9" s="127" t="s">
        <v>79</v>
      </c>
      <c r="K9" s="127"/>
      <c r="L9" s="127"/>
      <c r="M9" s="127"/>
      <c r="N9" s="126" t="s">
        <v>89</v>
      </c>
      <c r="O9" s="126"/>
      <c r="P9" s="126"/>
      <c r="Q9" s="126"/>
      <c r="R9" s="127" t="s">
        <v>2</v>
      </c>
      <c r="S9" s="127"/>
      <c r="T9" s="127"/>
      <c r="U9" s="127"/>
    </row>
    <row r="10" spans="1:22" x14ac:dyDescent="0.25">
      <c r="A10" s="45" t="s">
        <v>8</v>
      </c>
      <c r="B10" s="15">
        <v>19</v>
      </c>
      <c r="C10" s="15">
        <v>1</v>
      </c>
      <c r="D10" s="16">
        <f>C10/B10</f>
        <v>5.2631578947368418E-2</v>
      </c>
      <c r="E10" s="37"/>
      <c r="F10" s="9">
        <v>11</v>
      </c>
      <c r="G10" s="7">
        <v>1</v>
      </c>
      <c r="H10" s="8">
        <f>G10/F10</f>
        <v>9.0909090909090912E-2</v>
      </c>
      <c r="I10" s="57">
        <v>40</v>
      </c>
      <c r="J10" s="17">
        <v>17</v>
      </c>
      <c r="K10" s="15">
        <v>1</v>
      </c>
      <c r="L10" s="16">
        <f>K10/J10</f>
        <v>5.8823529411764705E-2</v>
      </c>
      <c r="M10" s="37">
        <v>20</v>
      </c>
      <c r="N10" s="9">
        <v>13</v>
      </c>
      <c r="O10" s="7"/>
      <c r="P10" s="8">
        <f>O10/N10</f>
        <v>0</v>
      </c>
      <c r="Q10" s="23"/>
      <c r="R10" s="15">
        <v>13</v>
      </c>
      <c r="S10" s="15">
        <v>1</v>
      </c>
      <c r="T10" s="46">
        <f>S10/R10</f>
        <v>7.6923076923076927E-2</v>
      </c>
      <c r="U10" s="25">
        <v>20</v>
      </c>
      <c r="V10" s="6">
        <f>SUM(C10,G10,K10,O10,S10)</f>
        <v>4</v>
      </c>
    </row>
    <row r="11" spans="1:22" x14ac:dyDescent="0.25">
      <c r="A11" s="45" t="s">
        <v>9</v>
      </c>
      <c r="B11" s="15">
        <v>19</v>
      </c>
      <c r="C11" s="15"/>
      <c r="D11" s="16">
        <f t="shared" ref="D11:D19" si="1">C11/B11</f>
        <v>0</v>
      </c>
      <c r="E11" s="37"/>
      <c r="F11" s="9">
        <v>11</v>
      </c>
      <c r="G11" s="7"/>
      <c r="H11" s="8">
        <f t="shared" ref="H11:H83" si="2">G11/F11</f>
        <v>0</v>
      </c>
      <c r="I11" s="57"/>
      <c r="J11" s="17">
        <v>17</v>
      </c>
      <c r="K11" s="15"/>
      <c r="L11" s="16">
        <f t="shared" ref="L11:L83" si="3">K11/J11</f>
        <v>0</v>
      </c>
      <c r="M11" s="24"/>
      <c r="N11" s="9">
        <v>13</v>
      </c>
      <c r="O11" s="7"/>
      <c r="P11" s="8">
        <f t="shared" ref="P11:P83" si="4">O11/N11</f>
        <v>0</v>
      </c>
      <c r="Q11" s="23"/>
      <c r="R11" s="15">
        <v>13</v>
      </c>
      <c r="S11" s="15"/>
      <c r="T11" s="46">
        <f t="shared" ref="T11:T83" si="5">S11/R11</f>
        <v>0</v>
      </c>
      <c r="U11" s="25"/>
      <c r="V11" s="6">
        <f t="shared" ref="V11:V78" si="6">SUM(C11,G11,K11,O11,S11)</f>
        <v>0</v>
      </c>
    </row>
    <row r="12" spans="1:22" x14ac:dyDescent="0.25">
      <c r="A12" s="45" t="s">
        <v>10</v>
      </c>
      <c r="B12" s="15">
        <v>19</v>
      </c>
      <c r="C12" s="15"/>
      <c r="D12" s="16">
        <f t="shared" si="1"/>
        <v>0</v>
      </c>
      <c r="E12" s="37"/>
      <c r="F12" s="9">
        <v>11</v>
      </c>
      <c r="G12" s="7">
        <v>1</v>
      </c>
      <c r="H12" s="8">
        <f t="shared" si="2"/>
        <v>9.0909090909090912E-2</v>
      </c>
      <c r="I12" s="57">
        <v>15</v>
      </c>
      <c r="J12" s="17">
        <v>17</v>
      </c>
      <c r="K12" s="15">
        <v>2</v>
      </c>
      <c r="L12" s="16">
        <f t="shared" si="3"/>
        <v>0.11764705882352941</v>
      </c>
      <c r="M12" s="24">
        <v>30</v>
      </c>
      <c r="N12" s="9">
        <v>13</v>
      </c>
      <c r="O12" s="7">
        <v>1</v>
      </c>
      <c r="P12" s="8">
        <f t="shared" si="4"/>
        <v>7.6923076923076927E-2</v>
      </c>
      <c r="Q12" s="23">
        <v>12</v>
      </c>
      <c r="R12" s="15">
        <v>13</v>
      </c>
      <c r="S12" s="15">
        <v>4</v>
      </c>
      <c r="T12" s="46">
        <f t="shared" si="5"/>
        <v>0.30769230769230771</v>
      </c>
      <c r="U12" s="25">
        <v>75</v>
      </c>
      <c r="V12" s="6">
        <f t="shared" si="6"/>
        <v>8</v>
      </c>
    </row>
    <row r="13" spans="1:22" x14ac:dyDescent="0.25">
      <c r="A13" s="45" t="s">
        <v>11</v>
      </c>
      <c r="B13" s="15">
        <v>19</v>
      </c>
      <c r="C13" s="15"/>
      <c r="D13" s="16">
        <f t="shared" si="1"/>
        <v>0</v>
      </c>
      <c r="E13" s="37"/>
      <c r="F13" s="9">
        <v>11</v>
      </c>
      <c r="G13" s="7"/>
      <c r="H13" s="8">
        <f t="shared" si="2"/>
        <v>0</v>
      </c>
      <c r="I13" s="57"/>
      <c r="J13" s="17">
        <v>17</v>
      </c>
      <c r="K13" s="15"/>
      <c r="L13" s="16">
        <f t="shared" si="3"/>
        <v>0</v>
      </c>
      <c r="M13" s="24"/>
      <c r="N13" s="9">
        <v>13</v>
      </c>
      <c r="O13" s="7"/>
      <c r="P13" s="8">
        <f t="shared" si="4"/>
        <v>0</v>
      </c>
      <c r="Q13" s="23"/>
      <c r="R13" s="15">
        <v>13</v>
      </c>
      <c r="S13" s="15">
        <v>2</v>
      </c>
      <c r="T13" s="46">
        <f t="shared" si="5"/>
        <v>0.15384615384615385</v>
      </c>
      <c r="U13" s="25">
        <v>20</v>
      </c>
      <c r="V13" s="6">
        <f t="shared" si="6"/>
        <v>2</v>
      </c>
    </row>
    <row r="14" spans="1:22" x14ac:dyDescent="0.25">
      <c r="A14" s="45" t="s">
        <v>12</v>
      </c>
      <c r="B14" s="15">
        <v>19</v>
      </c>
      <c r="C14" s="15"/>
      <c r="D14" s="16">
        <f t="shared" si="1"/>
        <v>0</v>
      </c>
      <c r="E14" s="37"/>
      <c r="F14" s="9">
        <v>11</v>
      </c>
      <c r="G14" s="7"/>
      <c r="H14" s="8">
        <f t="shared" si="2"/>
        <v>0</v>
      </c>
      <c r="I14" s="57"/>
      <c r="J14" s="17">
        <v>17</v>
      </c>
      <c r="K14" s="15"/>
      <c r="L14" s="16">
        <f t="shared" si="3"/>
        <v>0</v>
      </c>
      <c r="M14" s="24"/>
      <c r="N14" s="9">
        <v>13</v>
      </c>
      <c r="O14" s="7"/>
      <c r="P14" s="8">
        <f t="shared" si="4"/>
        <v>0</v>
      </c>
      <c r="Q14" s="23"/>
      <c r="R14" s="15">
        <v>13</v>
      </c>
      <c r="S14" s="15"/>
      <c r="T14" s="46">
        <f t="shared" si="5"/>
        <v>0</v>
      </c>
      <c r="U14" s="25"/>
      <c r="V14" s="6">
        <f t="shared" si="6"/>
        <v>0</v>
      </c>
    </row>
    <row r="15" spans="1:22" x14ac:dyDescent="0.25">
      <c r="A15" s="45" t="s">
        <v>13</v>
      </c>
      <c r="B15" s="15">
        <v>19</v>
      </c>
      <c r="C15" s="15"/>
      <c r="D15" s="16">
        <f t="shared" si="1"/>
        <v>0</v>
      </c>
      <c r="E15" s="37"/>
      <c r="F15" s="9">
        <v>11</v>
      </c>
      <c r="G15" s="7"/>
      <c r="H15" s="8">
        <f t="shared" si="2"/>
        <v>0</v>
      </c>
      <c r="I15" s="57"/>
      <c r="J15" s="17">
        <v>17</v>
      </c>
      <c r="K15" s="15"/>
      <c r="L15" s="16">
        <f t="shared" si="3"/>
        <v>0</v>
      </c>
      <c r="M15" s="24"/>
      <c r="N15" s="9">
        <v>13</v>
      </c>
      <c r="O15" s="7"/>
      <c r="P15" s="8">
        <f t="shared" si="4"/>
        <v>0</v>
      </c>
      <c r="Q15" s="23"/>
      <c r="R15" s="15">
        <v>13</v>
      </c>
      <c r="S15" s="15"/>
      <c r="T15" s="46">
        <f t="shared" si="5"/>
        <v>0</v>
      </c>
      <c r="U15" s="25"/>
      <c r="V15" s="6">
        <f t="shared" si="6"/>
        <v>0</v>
      </c>
    </row>
    <row r="16" spans="1:22" x14ac:dyDescent="0.25">
      <c r="A16" s="44" t="s">
        <v>80</v>
      </c>
      <c r="B16" s="15">
        <v>19</v>
      </c>
      <c r="C16" s="15">
        <v>21</v>
      </c>
      <c r="D16" s="16">
        <f t="shared" si="1"/>
        <v>1.1052631578947369</v>
      </c>
      <c r="E16" s="37"/>
      <c r="F16" s="9">
        <v>11</v>
      </c>
      <c r="G16" s="3">
        <v>2</v>
      </c>
      <c r="H16" s="8">
        <f t="shared" si="2"/>
        <v>0.18181818181818182</v>
      </c>
      <c r="I16" s="57">
        <v>45</v>
      </c>
      <c r="J16" s="17">
        <v>17</v>
      </c>
      <c r="K16" s="15">
        <v>4</v>
      </c>
      <c r="L16" s="16">
        <f t="shared" si="3"/>
        <v>0.23529411764705882</v>
      </c>
      <c r="M16" s="24">
        <v>75</v>
      </c>
      <c r="N16" s="9">
        <v>13</v>
      </c>
      <c r="O16" s="4">
        <v>2</v>
      </c>
      <c r="P16" s="8">
        <f t="shared" si="4"/>
        <v>0.15384615384615385</v>
      </c>
      <c r="Q16" s="12">
        <v>45</v>
      </c>
      <c r="R16" s="15">
        <v>13</v>
      </c>
      <c r="S16" s="65">
        <v>1</v>
      </c>
      <c r="T16" s="46">
        <f t="shared" si="5"/>
        <v>7.6923076923076927E-2</v>
      </c>
      <c r="U16" s="25">
        <v>15</v>
      </c>
      <c r="V16" s="6">
        <f t="shared" si="6"/>
        <v>30</v>
      </c>
    </row>
    <row r="17" spans="1:22" x14ac:dyDescent="0.25">
      <c r="A17" s="44" t="s">
        <v>81</v>
      </c>
      <c r="B17" s="15">
        <v>19</v>
      </c>
      <c r="C17" s="15"/>
      <c r="D17" s="16">
        <f t="shared" si="1"/>
        <v>0</v>
      </c>
      <c r="E17" s="37"/>
      <c r="F17" s="9">
        <v>11</v>
      </c>
      <c r="G17" s="3"/>
      <c r="H17" s="8">
        <f t="shared" si="2"/>
        <v>0</v>
      </c>
      <c r="I17" s="57"/>
      <c r="J17" s="17">
        <v>17</v>
      </c>
      <c r="K17" s="15"/>
      <c r="L17" s="16">
        <f t="shared" si="3"/>
        <v>0</v>
      </c>
      <c r="M17" s="24"/>
      <c r="N17" s="9">
        <v>13</v>
      </c>
      <c r="O17" s="4">
        <v>3</v>
      </c>
      <c r="P17" s="8">
        <f t="shared" si="4"/>
        <v>0.23076923076923078</v>
      </c>
      <c r="Q17" s="12">
        <v>40</v>
      </c>
      <c r="R17" s="15">
        <v>13</v>
      </c>
      <c r="S17" s="20"/>
      <c r="T17" s="46">
        <f t="shared" si="5"/>
        <v>0</v>
      </c>
      <c r="U17" s="25"/>
      <c r="V17" s="6">
        <f t="shared" si="6"/>
        <v>3</v>
      </c>
    </row>
    <row r="18" spans="1:22" x14ac:dyDescent="0.25">
      <c r="A18" s="44" t="s">
        <v>82</v>
      </c>
      <c r="B18" s="15">
        <v>19</v>
      </c>
      <c r="C18" s="15"/>
      <c r="D18" s="16">
        <f t="shared" si="1"/>
        <v>0</v>
      </c>
      <c r="E18" s="37"/>
      <c r="F18" s="9">
        <v>11</v>
      </c>
      <c r="G18" s="3"/>
      <c r="H18" s="8">
        <f t="shared" si="2"/>
        <v>0</v>
      </c>
      <c r="I18" s="57"/>
      <c r="J18" s="17">
        <v>17</v>
      </c>
      <c r="K18" s="15"/>
      <c r="L18" s="16">
        <f t="shared" si="3"/>
        <v>0</v>
      </c>
      <c r="M18" s="24"/>
      <c r="N18" s="9">
        <v>13</v>
      </c>
      <c r="O18" s="4"/>
      <c r="P18" s="8">
        <f t="shared" si="4"/>
        <v>0</v>
      </c>
      <c r="Q18" s="12"/>
      <c r="R18" s="15">
        <v>13</v>
      </c>
      <c r="S18" s="65">
        <v>1</v>
      </c>
      <c r="T18" s="46">
        <f t="shared" si="5"/>
        <v>7.6923076923076927E-2</v>
      </c>
      <c r="U18" s="25">
        <v>5</v>
      </c>
      <c r="V18" s="6">
        <f t="shared" si="6"/>
        <v>1</v>
      </c>
    </row>
    <row r="19" spans="1:22" x14ac:dyDescent="0.25">
      <c r="A19" s="44" t="s">
        <v>83</v>
      </c>
      <c r="B19" s="15">
        <v>19</v>
      </c>
      <c r="C19" s="15"/>
      <c r="D19" s="16">
        <f t="shared" si="1"/>
        <v>0</v>
      </c>
      <c r="E19" s="37"/>
      <c r="F19" s="9">
        <v>11</v>
      </c>
      <c r="G19" s="3">
        <v>2</v>
      </c>
      <c r="H19" s="8">
        <f t="shared" si="2"/>
        <v>0.18181818181818182</v>
      </c>
      <c r="I19" s="57">
        <v>8</v>
      </c>
      <c r="J19" s="17">
        <v>17</v>
      </c>
      <c r="K19" s="15">
        <v>3</v>
      </c>
      <c r="L19" s="16">
        <f t="shared" si="3"/>
        <v>0.17647058823529413</v>
      </c>
      <c r="M19" s="24">
        <v>12</v>
      </c>
      <c r="N19" s="9">
        <v>13</v>
      </c>
      <c r="O19" s="4">
        <v>7</v>
      </c>
      <c r="P19" s="8">
        <f t="shared" si="4"/>
        <v>0.53846153846153844</v>
      </c>
      <c r="Q19" s="12">
        <v>40</v>
      </c>
      <c r="R19" s="15">
        <v>13</v>
      </c>
      <c r="S19" s="18">
        <v>5</v>
      </c>
      <c r="T19" s="46">
        <f t="shared" si="5"/>
        <v>0.38461538461538464</v>
      </c>
      <c r="U19" s="25">
        <v>25</v>
      </c>
      <c r="V19" s="6">
        <f t="shared" si="6"/>
        <v>17</v>
      </c>
    </row>
    <row r="20" spans="1:22" s="69" customFormat="1" x14ac:dyDescent="0.25">
      <c r="A20" s="45" t="s">
        <v>14</v>
      </c>
      <c r="B20" s="15">
        <v>19</v>
      </c>
      <c r="C20" s="15"/>
      <c r="D20" s="16">
        <f t="shared" ref="D20:D83" si="7">C20/B20</f>
        <v>0</v>
      </c>
      <c r="E20" s="37"/>
      <c r="F20" s="9">
        <v>11</v>
      </c>
      <c r="G20" s="7">
        <v>1</v>
      </c>
      <c r="H20" s="8">
        <f t="shared" si="2"/>
        <v>9.0909090909090912E-2</v>
      </c>
      <c r="I20" s="57">
        <v>20</v>
      </c>
      <c r="J20" s="17">
        <v>17</v>
      </c>
      <c r="K20" s="65">
        <v>1</v>
      </c>
      <c r="L20" s="16">
        <f t="shared" si="3"/>
        <v>5.8823529411764705E-2</v>
      </c>
      <c r="M20" s="65">
        <v>10</v>
      </c>
      <c r="N20" s="9">
        <v>13</v>
      </c>
      <c r="O20" s="7">
        <v>3</v>
      </c>
      <c r="P20" s="8">
        <f t="shared" si="4"/>
        <v>0.23076923076923078</v>
      </c>
      <c r="Q20" s="66">
        <v>40</v>
      </c>
      <c r="R20" s="15">
        <v>13</v>
      </c>
      <c r="S20" s="65"/>
      <c r="T20" s="68">
        <f t="shared" si="5"/>
        <v>0</v>
      </c>
      <c r="U20" s="65"/>
      <c r="V20" s="69">
        <f t="shared" si="6"/>
        <v>5</v>
      </c>
    </row>
    <row r="21" spans="1:22" x14ac:dyDescent="0.25">
      <c r="A21" s="41" t="s">
        <v>15</v>
      </c>
      <c r="B21" s="15">
        <v>19</v>
      </c>
      <c r="C21" s="15"/>
      <c r="D21" s="16">
        <f t="shared" si="7"/>
        <v>0</v>
      </c>
      <c r="E21" s="37"/>
      <c r="F21" s="9">
        <v>11</v>
      </c>
      <c r="G21" s="2">
        <v>1</v>
      </c>
      <c r="H21" s="8">
        <f t="shared" si="2"/>
        <v>9.0909090909090912E-2</v>
      </c>
      <c r="I21" s="57">
        <v>20</v>
      </c>
      <c r="J21" s="17">
        <v>17</v>
      </c>
      <c r="K21" s="15">
        <v>3</v>
      </c>
      <c r="L21" s="16">
        <f t="shared" si="3"/>
        <v>0.17647058823529413</v>
      </c>
      <c r="M21" s="24">
        <v>40</v>
      </c>
      <c r="N21" s="9">
        <v>13</v>
      </c>
      <c r="O21" s="7">
        <v>1</v>
      </c>
      <c r="P21" s="8">
        <f t="shared" si="4"/>
        <v>7.6923076923076927E-2</v>
      </c>
      <c r="Q21" s="23">
        <v>10</v>
      </c>
      <c r="R21" s="15">
        <v>13</v>
      </c>
      <c r="S21" s="18">
        <v>1</v>
      </c>
      <c r="T21" s="46">
        <f t="shared" si="5"/>
        <v>7.6923076923076927E-2</v>
      </c>
      <c r="U21" s="25">
        <v>10</v>
      </c>
      <c r="V21" s="6">
        <f t="shared" si="6"/>
        <v>6</v>
      </c>
    </row>
    <row r="22" spans="1:22" x14ac:dyDescent="0.25">
      <c r="A22" s="41" t="s">
        <v>16</v>
      </c>
      <c r="B22" s="15">
        <v>19</v>
      </c>
      <c r="C22" s="18"/>
      <c r="D22" s="16">
        <f t="shared" si="7"/>
        <v>0</v>
      </c>
      <c r="E22" s="37"/>
      <c r="F22" s="9">
        <v>11</v>
      </c>
      <c r="G22" s="2"/>
      <c r="H22" s="8">
        <f t="shared" si="2"/>
        <v>0</v>
      </c>
      <c r="I22" s="57"/>
      <c r="J22" s="17">
        <v>17</v>
      </c>
      <c r="K22" s="15"/>
      <c r="L22" s="16">
        <f t="shared" si="3"/>
        <v>0</v>
      </c>
      <c r="M22" s="24"/>
      <c r="N22" s="9">
        <v>13</v>
      </c>
      <c r="O22" s="7"/>
      <c r="P22" s="8">
        <f t="shared" si="4"/>
        <v>0</v>
      </c>
      <c r="Q22" s="23"/>
      <c r="R22" s="15">
        <v>13</v>
      </c>
      <c r="S22" s="18">
        <v>1</v>
      </c>
      <c r="T22" s="46">
        <f t="shared" si="5"/>
        <v>7.6923076923076927E-2</v>
      </c>
      <c r="U22" s="25">
        <v>20</v>
      </c>
      <c r="V22" s="6">
        <f t="shared" si="6"/>
        <v>1</v>
      </c>
    </row>
    <row r="23" spans="1:22" x14ac:dyDescent="0.25">
      <c r="A23" s="41" t="s">
        <v>17</v>
      </c>
      <c r="B23" s="15">
        <v>19</v>
      </c>
      <c r="C23" s="15"/>
      <c r="D23" s="16">
        <f t="shared" si="7"/>
        <v>0</v>
      </c>
      <c r="E23" s="37"/>
      <c r="F23" s="9">
        <v>11</v>
      </c>
      <c r="G23" s="2"/>
      <c r="H23" s="8">
        <f t="shared" si="2"/>
        <v>0</v>
      </c>
      <c r="I23" s="57"/>
      <c r="J23" s="17">
        <v>17</v>
      </c>
      <c r="K23" s="15"/>
      <c r="L23" s="16">
        <f t="shared" si="3"/>
        <v>0</v>
      </c>
      <c r="M23" s="24"/>
      <c r="N23" s="9">
        <v>13</v>
      </c>
      <c r="O23" s="7"/>
      <c r="P23" s="8">
        <f t="shared" si="4"/>
        <v>0</v>
      </c>
      <c r="Q23" s="23"/>
      <c r="R23" s="15">
        <v>13</v>
      </c>
      <c r="S23" s="18">
        <v>2</v>
      </c>
      <c r="T23" s="46">
        <f t="shared" si="5"/>
        <v>0.15384615384615385</v>
      </c>
      <c r="U23" s="25">
        <v>60</v>
      </c>
      <c r="V23" s="6">
        <f t="shared" si="6"/>
        <v>2</v>
      </c>
    </row>
    <row r="24" spans="1:22" x14ac:dyDescent="0.25">
      <c r="A24" s="41" t="s">
        <v>18</v>
      </c>
      <c r="B24" s="15">
        <v>19</v>
      </c>
      <c r="C24" s="15"/>
      <c r="D24" s="16">
        <f t="shared" si="7"/>
        <v>0</v>
      </c>
      <c r="E24" s="37"/>
      <c r="F24" s="9">
        <v>11</v>
      </c>
      <c r="G24" s="3"/>
      <c r="H24" s="8">
        <f t="shared" si="2"/>
        <v>0</v>
      </c>
      <c r="I24" s="57"/>
      <c r="J24" s="17">
        <v>17</v>
      </c>
      <c r="K24" s="15"/>
      <c r="L24" s="16">
        <f t="shared" si="3"/>
        <v>0</v>
      </c>
      <c r="M24" s="24"/>
      <c r="N24" s="9">
        <v>13</v>
      </c>
      <c r="O24" s="4"/>
      <c r="P24" s="8">
        <f t="shared" si="4"/>
        <v>0</v>
      </c>
      <c r="Q24" s="12"/>
      <c r="R24" s="15">
        <v>13</v>
      </c>
      <c r="S24" s="18">
        <v>3</v>
      </c>
      <c r="T24" s="46">
        <f t="shared" si="5"/>
        <v>0.23076923076923078</v>
      </c>
      <c r="U24" s="25">
        <v>80</v>
      </c>
      <c r="V24" s="6">
        <f t="shared" si="6"/>
        <v>3</v>
      </c>
    </row>
    <row r="25" spans="1:22" x14ac:dyDescent="0.25">
      <c r="A25" s="41" t="s">
        <v>19</v>
      </c>
      <c r="B25" s="15">
        <v>19</v>
      </c>
      <c r="C25" s="15"/>
      <c r="D25" s="16">
        <f t="shared" si="7"/>
        <v>0</v>
      </c>
      <c r="E25" s="37"/>
      <c r="F25" s="9">
        <v>11</v>
      </c>
      <c r="G25" s="4">
        <v>2</v>
      </c>
      <c r="H25" s="8">
        <f t="shared" si="2"/>
        <v>0.18181818181818182</v>
      </c>
      <c r="I25" s="57">
        <v>30</v>
      </c>
      <c r="J25" s="17">
        <v>17</v>
      </c>
      <c r="K25" s="15"/>
      <c r="L25" s="16">
        <f t="shared" si="3"/>
        <v>0</v>
      </c>
      <c r="M25" s="24"/>
      <c r="N25" s="9">
        <v>13</v>
      </c>
      <c r="O25" s="4"/>
      <c r="P25" s="8">
        <f t="shared" si="4"/>
        <v>0</v>
      </c>
      <c r="Q25" s="12"/>
      <c r="R25" s="15">
        <v>13</v>
      </c>
      <c r="S25" s="18">
        <v>1</v>
      </c>
      <c r="T25" s="46">
        <f t="shared" si="5"/>
        <v>7.6923076923076927E-2</v>
      </c>
      <c r="U25" s="25">
        <v>10</v>
      </c>
      <c r="V25" s="6">
        <f t="shared" si="6"/>
        <v>3</v>
      </c>
    </row>
    <row r="26" spans="1:22" s="69" customFormat="1" x14ac:dyDescent="0.25">
      <c r="A26" s="48" t="s">
        <v>20</v>
      </c>
      <c r="B26" s="15">
        <v>19</v>
      </c>
      <c r="C26" s="15"/>
      <c r="D26" s="16">
        <f t="shared" si="7"/>
        <v>0</v>
      </c>
      <c r="E26" s="37"/>
      <c r="F26" s="9">
        <v>11</v>
      </c>
      <c r="G26" s="4">
        <v>1</v>
      </c>
      <c r="H26" s="8">
        <f t="shared" si="2"/>
        <v>9.0909090909090912E-2</v>
      </c>
      <c r="I26" s="57">
        <v>10</v>
      </c>
      <c r="J26" s="17">
        <v>17</v>
      </c>
      <c r="K26" s="15"/>
      <c r="L26" s="16">
        <f t="shared" si="3"/>
        <v>0</v>
      </c>
      <c r="M26" s="65"/>
      <c r="N26" s="9">
        <v>13</v>
      </c>
      <c r="O26" s="4">
        <v>4</v>
      </c>
      <c r="P26" s="8">
        <f t="shared" si="4"/>
        <v>0.30769230769230771</v>
      </c>
      <c r="Q26" s="12">
        <v>25</v>
      </c>
      <c r="R26" s="15">
        <v>13</v>
      </c>
      <c r="S26" s="15">
        <v>9</v>
      </c>
      <c r="T26" s="68">
        <f t="shared" si="5"/>
        <v>0.69230769230769229</v>
      </c>
      <c r="U26" s="65">
        <v>50</v>
      </c>
      <c r="V26" s="69">
        <f t="shared" si="6"/>
        <v>14</v>
      </c>
    </row>
    <row r="27" spans="1:22" ht="18.75" x14ac:dyDescent="0.25">
      <c r="A27" s="49" t="s">
        <v>85</v>
      </c>
      <c r="B27" s="27"/>
      <c r="C27" s="30"/>
      <c r="D27" s="30"/>
      <c r="E27" s="30">
        <f>SUM(E10:E26)</f>
        <v>0</v>
      </c>
      <c r="F27" s="30"/>
      <c r="G27" s="30"/>
      <c r="H27" s="30"/>
      <c r="I27" s="30">
        <f>SUM(I10:I26)</f>
        <v>188</v>
      </c>
      <c r="J27" s="30"/>
      <c r="K27" s="30"/>
      <c r="L27" s="30"/>
      <c r="M27" s="30">
        <f>SUM(M10:M26)</f>
        <v>187</v>
      </c>
      <c r="N27" s="30"/>
      <c r="O27" s="30"/>
      <c r="P27" s="30"/>
      <c r="Q27" s="30">
        <f>SUM(Q10:Q26)</f>
        <v>212</v>
      </c>
      <c r="R27" s="30"/>
      <c r="S27" s="30"/>
      <c r="T27" s="30"/>
      <c r="U27" s="30">
        <f>SUM(U10:U26)</f>
        <v>390</v>
      </c>
    </row>
    <row r="28" spans="1:22" ht="18.75" x14ac:dyDescent="0.25">
      <c r="A28" s="128" t="s">
        <v>87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</row>
    <row r="29" spans="1:22" x14ac:dyDescent="0.25">
      <c r="A29" s="50"/>
      <c r="B29" s="127" t="s">
        <v>77</v>
      </c>
      <c r="C29" s="127"/>
      <c r="D29" s="127"/>
      <c r="E29" s="127"/>
      <c r="F29" s="126" t="s">
        <v>78</v>
      </c>
      <c r="G29" s="126"/>
      <c r="H29" s="126"/>
      <c r="I29" s="126"/>
      <c r="J29" s="127" t="s">
        <v>79</v>
      </c>
      <c r="K29" s="127"/>
      <c r="L29" s="127"/>
      <c r="M29" s="127"/>
      <c r="N29" s="126" t="s">
        <v>89</v>
      </c>
      <c r="O29" s="126"/>
      <c r="P29" s="126"/>
      <c r="Q29" s="126"/>
      <c r="R29" s="127" t="s">
        <v>2</v>
      </c>
      <c r="S29" s="127"/>
      <c r="T29" s="127"/>
      <c r="U29" s="127"/>
    </row>
    <row r="30" spans="1:22" x14ac:dyDescent="0.25">
      <c r="A30" s="48" t="s">
        <v>21</v>
      </c>
      <c r="B30" s="15">
        <v>19</v>
      </c>
      <c r="C30" s="17">
        <v>8</v>
      </c>
      <c r="D30" s="16">
        <f t="shared" si="7"/>
        <v>0.42105263157894735</v>
      </c>
      <c r="E30" s="37"/>
      <c r="F30" s="9">
        <v>11</v>
      </c>
      <c r="G30" s="4">
        <v>2</v>
      </c>
      <c r="H30" s="8">
        <f t="shared" si="2"/>
        <v>0.18181818181818182</v>
      </c>
      <c r="I30" s="12">
        <v>32</v>
      </c>
      <c r="J30" s="24">
        <v>17</v>
      </c>
      <c r="K30" s="15">
        <v>6</v>
      </c>
      <c r="L30" s="16">
        <f t="shared" si="3"/>
        <v>0.35294117647058826</v>
      </c>
      <c r="M30" s="24">
        <v>120</v>
      </c>
      <c r="N30" s="9">
        <v>13</v>
      </c>
      <c r="O30" s="4">
        <v>1</v>
      </c>
      <c r="P30" s="8">
        <f t="shared" si="4"/>
        <v>7.6923076923076927E-2</v>
      </c>
      <c r="Q30" s="12">
        <v>4</v>
      </c>
      <c r="R30" s="15">
        <v>13</v>
      </c>
      <c r="S30" s="15">
        <v>9</v>
      </c>
      <c r="T30" s="46">
        <f t="shared" si="5"/>
        <v>0.69230769230769229</v>
      </c>
      <c r="U30" s="25">
        <v>200</v>
      </c>
      <c r="V30" s="6">
        <f t="shared" si="6"/>
        <v>26</v>
      </c>
    </row>
    <row r="31" spans="1:22" x14ac:dyDescent="0.25">
      <c r="A31" s="45" t="s">
        <v>22</v>
      </c>
      <c r="B31" s="15">
        <v>19</v>
      </c>
      <c r="C31" s="17">
        <v>18</v>
      </c>
      <c r="D31" s="16">
        <f t="shared" si="7"/>
        <v>0.94736842105263153</v>
      </c>
      <c r="E31" s="37"/>
      <c r="F31" s="9">
        <v>11</v>
      </c>
      <c r="G31" s="2">
        <v>8</v>
      </c>
      <c r="H31" s="8">
        <f t="shared" si="2"/>
        <v>0.72727272727272729</v>
      </c>
      <c r="I31" s="26">
        <v>96</v>
      </c>
      <c r="J31" s="24">
        <v>17</v>
      </c>
      <c r="K31" s="15">
        <v>14</v>
      </c>
      <c r="L31" s="16">
        <f t="shared" si="3"/>
        <v>0.82352941176470584</v>
      </c>
      <c r="M31" s="24">
        <v>168</v>
      </c>
      <c r="N31" s="9">
        <v>13</v>
      </c>
      <c r="O31" s="4">
        <v>13</v>
      </c>
      <c r="P31" s="8">
        <f t="shared" si="4"/>
        <v>1</v>
      </c>
      <c r="Q31" s="12">
        <v>156</v>
      </c>
      <c r="R31" s="15">
        <v>13</v>
      </c>
      <c r="S31" s="15">
        <v>12</v>
      </c>
      <c r="T31" s="46">
        <f t="shared" si="5"/>
        <v>0.92307692307692313</v>
      </c>
      <c r="U31" s="25">
        <v>144</v>
      </c>
      <c r="V31" s="6">
        <f t="shared" si="6"/>
        <v>65</v>
      </c>
    </row>
    <row r="32" spans="1:22" x14ac:dyDescent="0.25">
      <c r="A32" s="45" t="s">
        <v>75</v>
      </c>
      <c r="B32" s="15">
        <v>19</v>
      </c>
      <c r="C32" s="17"/>
      <c r="D32" s="16">
        <f t="shared" si="7"/>
        <v>0</v>
      </c>
      <c r="E32" s="37"/>
      <c r="F32" s="9">
        <v>11</v>
      </c>
      <c r="G32" s="4">
        <v>1</v>
      </c>
      <c r="H32" s="8">
        <f t="shared" si="2"/>
        <v>9.0909090909090912E-2</v>
      </c>
      <c r="I32" s="12">
        <v>3</v>
      </c>
      <c r="J32" s="24">
        <v>17</v>
      </c>
      <c r="K32" s="15">
        <v>1</v>
      </c>
      <c r="L32" s="16">
        <f t="shared" si="3"/>
        <v>5.8823529411764705E-2</v>
      </c>
      <c r="M32" s="24">
        <v>3</v>
      </c>
      <c r="N32" s="9">
        <v>13</v>
      </c>
      <c r="O32" s="4">
        <v>0</v>
      </c>
      <c r="P32" s="8">
        <f t="shared" si="4"/>
        <v>0</v>
      </c>
      <c r="Q32" s="12"/>
      <c r="R32" s="15">
        <v>13</v>
      </c>
      <c r="S32" s="15">
        <v>1</v>
      </c>
      <c r="T32" s="46">
        <f t="shared" si="5"/>
        <v>7.6923076923076927E-2</v>
      </c>
      <c r="U32" s="25">
        <v>3</v>
      </c>
      <c r="V32" s="6">
        <f t="shared" si="6"/>
        <v>3</v>
      </c>
    </row>
    <row r="33" spans="1:22" x14ac:dyDescent="0.25">
      <c r="A33" s="45" t="s">
        <v>76</v>
      </c>
      <c r="B33" s="15">
        <v>19</v>
      </c>
      <c r="C33" s="17"/>
      <c r="D33" s="16">
        <f t="shared" si="7"/>
        <v>0</v>
      </c>
      <c r="E33" s="37"/>
      <c r="F33" s="9">
        <v>11</v>
      </c>
      <c r="G33" s="4">
        <v>1</v>
      </c>
      <c r="H33" s="8">
        <f t="shared" si="2"/>
        <v>9.0909090909090912E-2</v>
      </c>
      <c r="I33" s="12">
        <v>4</v>
      </c>
      <c r="J33" s="24">
        <v>17</v>
      </c>
      <c r="K33" s="15">
        <v>8</v>
      </c>
      <c r="L33" s="16">
        <f t="shared" si="3"/>
        <v>0.47058823529411764</v>
      </c>
      <c r="M33" s="24">
        <v>42</v>
      </c>
      <c r="N33" s="9">
        <v>13</v>
      </c>
      <c r="O33" s="4">
        <v>2</v>
      </c>
      <c r="P33" s="8">
        <f t="shared" si="4"/>
        <v>0.15384615384615385</v>
      </c>
      <c r="Q33" s="12">
        <v>4</v>
      </c>
      <c r="R33" s="15">
        <v>13</v>
      </c>
      <c r="S33" s="15">
        <v>3</v>
      </c>
      <c r="T33" s="46">
        <f t="shared" si="5"/>
        <v>0.23076923076923078</v>
      </c>
      <c r="U33" s="25">
        <v>12</v>
      </c>
      <c r="V33" s="6">
        <f t="shared" si="6"/>
        <v>14</v>
      </c>
    </row>
    <row r="34" spans="1:22" x14ac:dyDescent="0.25">
      <c r="A34" s="45" t="s">
        <v>23</v>
      </c>
      <c r="B34" s="15">
        <v>19</v>
      </c>
      <c r="C34" s="15"/>
      <c r="D34" s="16">
        <f t="shared" si="7"/>
        <v>0</v>
      </c>
      <c r="E34" s="36"/>
      <c r="F34" s="9">
        <v>11</v>
      </c>
      <c r="G34" s="4"/>
      <c r="H34" s="8">
        <f t="shared" si="2"/>
        <v>0</v>
      </c>
      <c r="I34" s="12"/>
      <c r="J34" s="15">
        <v>17</v>
      </c>
      <c r="K34" s="15"/>
      <c r="L34" s="16">
        <f t="shared" si="3"/>
        <v>0</v>
      </c>
      <c r="M34" s="24"/>
      <c r="N34" s="9">
        <v>13</v>
      </c>
      <c r="O34" s="4"/>
      <c r="P34" s="8">
        <f t="shared" si="4"/>
        <v>0</v>
      </c>
      <c r="Q34" s="12"/>
      <c r="R34" s="15">
        <v>13</v>
      </c>
      <c r="S34" s="15"/>
      <c r="T34" s="46">
        <f t="shared" si="5"/>
        <v>0</v>
      </c>
      <c r="U34" s="25"/>
      <c r="V34" s="6">
        <f t="shared" si="6"/>
        <v>0</v>
      </c>
    </row>
    <row r="35" spans="1:22" x14ac:dyDescent="0.25">
      <c r="A35" s="41" t="s">
        <v>24</v>
      </c>
      <c r="B35" s="15">
        <v>19</v>
      </c>
      <c r="C35" s="19"/>
      <c r="D35" s="16">
        <f t="shared" si="7"/>
        <v>0</v>
      </c>
      <c r="E35" s="36"/>
      <c r="F35" s="9">
        <v>11</v>
      </c>
      <c r="G35" s="4"/>
      <c r="H35" s="8">
        <f t="shared" si="2"/>
        <v>0</v>
      </c>
      <c r="I35" s="12"/>
      <c r="J35" s="15">
        <v>17</v>
      </c>
      <c r="K35" s="15"/>
      <c r="L35" s="16">
        <f t="shared" si="3"/>
        <v>0</v>
      </c>
      <c r="M35" s="24"/>
      <c r="N35" s="9">
        <v>13</v>
      </c>
      <c r="O35" s="4"/>
      <c r="P35" s="8">
        <f t="shared" si="4"/>
        <v>0</v>
      </c>
      <c r="Q35" s="12"/>
      <c r="R35" s="15">
        <v>13</v>
      </c>
      <c r="S35" s="15"/>
      <c r="T35" s="46">
        <f t="shared" si="5"/>
        <v>0</v>
      </c>
      <c r="U35" s="25"/>
      <c r="V35" s="6">
        <f t="shared" si="6"/>
        <v>0</v>
      </c>
    </row>
    <row r="36" spans="1:22" x14ac:dyDescent="0.25">
      <c r="A36" s="41" t="s">
        <v>25</v>
      </c>
      <c r="B36" s="15">
        <v>19</v>
      </c>
      <c r="C36" s="15"/>
      <c r="D36" s="16">
        <f t="shared" si="7"/>
        <v>0</v>
      </c>
      <c r="E36" s="54"/>
      <c r="F36" s="9">
        <v>11</v>
      </c>
      <c r="G36" s="4">
        <v>2</v>
      </c>
      <c r="H36" s="8">
        <f t="shared" si="2"/>
        <v>0.18181818181818182</v>
      </c>
      <c r="I36" s="12">
        <v>25</v>
      </c>
      <c r="J36" s="15">
        <v>17</v>
      </c>
      <c r="K36" s="15">
        <v>2</v>
      </c>
      <c r="L36" s="16">
        <f t="shared" si="3"/>
        <v>0.11764705882352941</v>
      </c>
      <c r="M36" s="24">
        <v>37.5</v>
      </c>
      <c r="N36" s="9">
        <v>13</v>
      </c>
      <c r="O36" s="4">
        <v>2</v>
      </c>
      <c r="P36" s="8">
        <f t="shared" si="4"/>
        <v>0.15384615384615385</v>
      </c>
      <c r="Q36" s="12">
        <v>37.5</v>
      </c>
      <c r="R36" s="15">
        <v>13</v>
      </c>
      <c r="S36" s="15">
        <v>1</v>
      </c>
      <c r="T36" s="46">
        <f t="shared" si="5"/>
        <v>7.6923076923076927E-2</v>
      </c>
      <c r="U36" s="25">
        <v>12.5</v>
      </c>
      <c r="V36" s="6">
        <f t="shared" si="6"/>
        <v>7</v>
      </c>
    </row>
    <row r="37" spans="1:22" x14ac:dyDescent="0.25">
      <c r="A37" s="41" t="s">
        <v>26</v>
      </c>
      <c r="B37" s="15">
        <v>19</v>
      </c>
      <c r="C37" s="15"/>
      <c r="D37" s="16">
        <f t="shared" si="7"/>
        <v>0</v>
      </c>
      <c r="E37" s="36"/>
      <c r="F37" s="9">
        <v>11</v>
      </c>
      <c r="G37" s="4"/>
      <c r="H37" s="8">
        <f t="shared" si="2"/>
        <v>0</v>
      </c>
      <c r="I37" s="12"/>
      <c r="J37" s="15">
        <v>17</v>
      </c>
      <c r="K37" s="15"/>
      <c r="L37" s="16">
        <f t="shared" si="3"/>
        <v>0</v>
      </c>
      <c r="M37" s="24"/>
      <c r="N37" s="9">
        <v>13</v>
      </c>
      <c r="O37" s="4"/>
      <c r="P37" s="8">
        <f t="shared" si="4"/>
        <v>0</v>
      </c>
      <c r="Q37" s="12"/>
      <c r="R37" s="15">
        <v>13</v>
      </c>
      <c r="S37" s="15"/>
      <c r="T37" s="46">
        <f t="shared" si="5"/>
        <v>0</v>
      </c>
      <c r="U37" s="25"/>
      <c r="V37" s="6">
        <f t="shared" si="6"/>
        <v>0</v>
      </c>
    </row>
    <row r="38" spans="1:22" x14ac:dyDescent="0.25">
      <c r="A38" s="45" t="s">
        <v>27</v>
      </c>
      <c r="B38" s="15">
        <v>19</v>
      </c>
      <c r="C38" s="15"/>
      <c r="D38" s="16">
        <f t="shared" si="7"/>
        <v>0</v>
      </c>
      <c r="E38" s="36"/>
      <c r="F38" s="9">
        <v>11</v>
      </c>
      <c r="G38" s="4"/>
      <c r="H38" s="8">
        <f t="shared" si="2"/>
        <v>0</v>
      </c>
      <c r="I38" s="12"/>
      <c r="J38" s="15">
        <v>17</v>
      </c>
      <c r="K38" s="15"/>
      <c r="L38" s="16">
        <f t="shared" si="3"/>
        <v>0</v>
      </c>
      <c r="M38" s="24"/>
      <c r="N38" s="9">
        <v>13</v>
      </c>
      <c r="O38" s="4">
        <v>1</v>
      </c>
      <c r="P38" s="8">
        <f t="shared" si="4"/>
        <v>7.6923076923076927E-2</v>
      </c>
      <c r="Q38" s="12"/>
      <c r="R38" s="15">
        <v>13</v>
      </c>
      <c r="S38" s="15"/>
      <c r="T38" s="46">
        <f t="shared" si="5"/>
        <v>0</v>
      </c>
      <c r="U38" s="25"/>
      <c r="V38" s="6">
        <f t="shared" si="6"/>
        <v>1</v>
      </c>
    </row>
    <row r="39" spans="1:22" x14ac:dyDescent="0.25">
      <c r="A39" s="41" t="s">
        <v>28</v>
      </c>
      <c r="B39" s="15">
        <v>19</v>
      </c>
      <c r="C39" s="15"/>
      <c r="D39" s="16">
        <f t="shared" si="7"/>
        <v>0</v>
      </c>
      <c r="E39" s="37"/>
      <c r="F39" s="9">
        <v>11</v>
      </c>
      <c r="G39" s="4">
        <v>1</v>
      </c>
      <c r="H39" s="8">
        <f t="shared" si="2"/>
        <v>9.0909090909090912E-2</v>
      </c>
      <c r="I39" s="12">
        <v>7.5</v>
      </c>
      <c r="J39" s="15">
        <v>17</v>
      </c>
      <c r="K39" s="15"/>
      <c r="L39" s="16">
        <f t="shared" si="3"/>
        <v>0</v>
      </c>
      <c r="M39" s="24"/>
      <c r="N39" s="9">
        <v>13</v>
      </c>
      <c r="O39" s="4"/>
      <c r="P39" s="8">
        <f t="shared" si="4"/>
        <v>0</v>
      </c>
      <c r="Q39" s="12"/>
      <c r="R39" s="15">
        <v>13</v>
      </c>
      <c r="S39" s="15"/>
      <c r="T39" s="46">
        <f t="shared" si="5"/>
        <v>0</v>
      </c>
      <c r="U39" s="25"/>
      <c r="V39" s="6">
        <f t="shared" si="6"/>
        <v>1</v>
      </c>
    </row>
    <row r="40" spans="1:22" x14ac:dyDescent="0.25">
      <c r="A40" s="41" t="s">
        <v>29</v>
      </c>
      <c r="B40" s="15">
        <v>19</v>
      </c>
      <c r="C40" s="15"/>
      <c r="D40" s="16">
        <f t="shared" si="7"/>
        <v>0</v>
      </c>
      <c r="E40" s="36"/>
      <c r="F40" s="9">
        <v>11</v>
      </c>
      <c r="G40" s="4"/>
      <c r="H40" s="8">
        <f t="shared" si="2"/>
        <v>0</v>
      </c>
      <c r="I40" s="12"/>
      <c r="J40" s="15">
        <v>17</v>
      </c>
      <c r="K40" s="15"/>
      <c r="L40" s="16">
        <f t="shared" si="3"/>
        <v>0</v>
      </c>
      <c r="M40" s="24"/>
      <c r="N40" s="9">
        <v>13</v>
      </c>
      <c r="O40" s="4"/>
      <c r="P40" s="8">
        <f t="shared" si="4"/>
        <v>0</v>
      </c>
      <c r="Q40" s="12"/>
      <c r="R40" s="15">
        <v>13</v>
      </c>
      <c r="S40" s="15"/>
      <c r="T40" s="46">
        <f t="shared" si="5"/>
        <v>0</v>
      </c>
      <c r="U40" s="25"/>
      <c r="V40" s="6">
        <f t="shared" si="6"/>
        <v>0</v>
      </c>
    </row>
    <row r="41" spans="1:22" x14ac:dyDescent="0.25">
      <c r="A41" s="41" t="s">
        <v>30</v>
      </c>
      <c r="B41" s="15">
        <v>19</v>
      </c>
      <c r="C41" s="15"/>
      <c r="D41" s="16">
        <f t="shared" si="7"/>
        <v>0</v>
      </c>
      <c r="E41" s="36"/>
      <c r="F41" s="9">
        <v>11</v>
      </c>
      <c r="G41" s="4"/>
      <c r="H41" s="8">
        <f t="shared" si="2"/>
        <v>0</v>
      </c>
      <c r="I41" s="12"/>
      <c r="J41" s="15">
        <v>17</v>
      </c>
      <c r="K41" s="15"/>
      <c r="L41" s="16">
        <f t="shared" si="3"/>
        <v>0</v>
      </c>
      <c r="M41" s="24"/>
      <c r="N41" s="9">
        <v>13</v>
      </c>
      <c r="O41" s="4">
        <v>1</v>
      </c>
      <c r="P41" s="8">
        <f t="shared" si="4"/>
        <v>7.6923076923076927E-2</v>
      </c>
      <c r="Q41" s="12">
        <v>2</v>
      </c>
      <c r="R41" s="15">
        <v>13</v>
      </c>
      <c r="S41" s="15">
        <v>1</v>
      </c>
      <c r="T41" s="46">
        <f t="shared" si="5"/>
        <v>7.6923076923076927E-2</v>
      </c>
      <c r="U41" s="25">
        <v>2</v>
      </c>
      <c r="V41" s="6">
        <f t="shared" si="6"/>
        <v>2</v>
      </c>
    </row>
    <row r="42" spans="1:22" s="114" customFormat="1" x14ac:dyDescent="0.25">
      <c r="A42" s="100" t="s">
        <v>328</v>
      </c>
      <c r="B42" s="15">
        <v>19</v>
      </c>
      <c r="C42" s="15"/>
      <c r="D42" s="102">
        <f t="shared" si="7"/>
        <v>0</v>
      </c>
      <c r="E42" s="103"/>
      <c r="F42" s="104">
        <v>11</v>
      </c>
      <c r="G42" s="101"/>
      <c r="H42" s="102">
        <f t="shared" si="2"/>
        <v>0</v>
      </c>
      <c r="I42" s="105"/>
      <c r="J42" s="101">
        <v>17</v>
      </c>
      <c r="K42" s="101"/>
      <c r="L42" s="102">
        <f t="shared" si="3"/>
        <v>0</v>
      </c>
      <c r="M42" s="105"/>
      <c r="N42" s="104">
        <v>13</v>
      </c>
      <c r="O42" s="101"/>
      <c r="P42" s="102">
        <f t="shared" si="4"/>
        <v>0</v>
      </c>
      <c r="Q42" s="105"/>
      <c r="R42" s="101">
        <v>13</v>
      </c>
      <c r="S42" s="101"/>
      <c r="T42" s="106">
        <f t="shared" si="5"/>
        <v>0</v>
      </c>
      <c r="U42" s="107"/>
    </row>
    <row r="43" spans="1:22" ht="18.75" x14ac:dyDescent="0.25">
      <c r="A43" s="49" t="s">
        <v>85</v>
      </c>
      <c r="B43" s="27"/>
      <c r="C43" s="27"/>
      <c r="D43" s="28"/>
      <c r="E43" s="67">
        <v>0</v>
      </c>
      <c r="F43" s="67"/>
      <c r="G43" s="67"/>
      <c r="H43" s="67"/>
      <c r="I43" s="67">
        <f>SUM(I30:I42)+5</f>
        <v>172.5</v>
      </c>
      <c r="J43" s="67"/>
      <c r="K43" s="67"/>
      <c r="L43" s="67"/>
      <c r="M43" s="67">
        <f>SUM(M30:M42)+5</f>
        <v>375.5</v>
      </c>
      <c r="N43" s="67"/>
      <c r="O43" s="67"/>
      <c r="P43" s="67"/>
      <c r="Q43" s="67">
        <f t="shared" ref="Q43" si="8">SUM(Q30:Q42)</f>
        <v>203.5</v>
      </c>
      <c r="R43" s="67"/>
      <c r="S43" s="67"/>
      <c r="T43" s="67"/>
      <c r="U43" s="67">
        <f>SUM(U30:U42)+5</f>
        <v>378.5</v>
      </c>
    </row>
    <row r="44" spans="1:22" ht="18.75" x14ac:dyDescent="0.25">
      <c r="A44" s="132" t="s">
        <v>86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</row>
    <row r="45" spans="1:22" ht="18.75" customHeight="1" x14ac:dyDescent="0.25">
      <c r="A45" s="41"/>
      <c r="B45" s="127" t="s">
        <v>77</v>
      </c>
      <c r="C45" s="127"/>
      <c r="D45" s="127"/>
      <c r="E45" s="127"/>
      <c r="F45" s="126" t="s">
        <v>78</v>
      </c>
      <c r="G45" s="126"/>
      <c r="H45" s="126"/>
      <c r="I45" s="126"/>
      <c r="J45" s="127" t="s">
        <v>79</v>
      </c>
      <c r="K45" s="127"/>
      <c r="L45" s="127"/>
      <c r="M45" s="127"/>
      <c r="N45" s="126" t="s">
        <v>89</v>
      </c>
      <c r="O45" s="126"/>
      <c r="P45" s="126"/>
      <c r="Q45" s="126"/>
      <c r="R45" s="127" t="s">
        <v>2</v>
      </c>
      <c r="S45" s="127"/>
      <c r="T45" s="127"/>
      <c r="U45" s="127"/>
    </row>
    <row r="46" spans="1:22" x14ac:dyDescent="0.25">
      <c r="A46" s="44" t="s">
        <v>31</v>
      </c>
      <c r="B46" s="15">
        <v>19</v>
      </c>
      <c r="C46" s="15">
        <v>4</v>
      </c>
      <c r="D46" s="16">
        <f t="shared" si="7"/>
        <v>0.21052631578947367</v>
      </c>
      <c r="E46" s="37"/>
      <c r="F46" s="9">
        <v>11</v>
      </c>
      <c r="G46" s="4"/>
      <c r="H46" s="8">
        <f t="shared" si="2"/>
        <v>0</v>
      </c>
      <c r="I46" s="12"/>
      <c r="J46" s="15">
        <v>17</v>
      </c>
      <c r="K46" s="15">
        <v>3</v>
      </c>
      <c r="L46" s="16">
        <f t="shared" si="3"/>
        <v>0.17647058823529413</v>
      </c>
      <c r="M46" s="24">
        <v>15</v>
      </c>
      <c r="N46" s="9">
        <v>13</v>
      </c>
      <c r="O46" s="4">
        <v>4</v>
      </c>
      <c r="P46" s="8">
        <f t="shared" si="4"/>
        <v>0.30769230769230771</v>
      </c>
      <c r="Q46" s="12">
        <v>4</v>
      </c>
      <c r="R46" s="15">
        <v>13</v>
      </c>
      <c r="S46" s="15">
        <v>33</v>
      </c>
      <c r="T46" s="68">
        <f t="shared" si="5"/>
        <v>2.5384615384615383</v>
      </c>
      <c r="U46" s="25">
        <v>165</v>
      </c>
      <c r="V46" s="6">
        <f t="shared" si="6"/>
        <v>44</v>
      </c>
    </row>
    <row r="47" spans="1:22" x14ac:dyDescent="0.25">
      <c r="A47" s="44" t="s">
        <v>32</v>
      </c>
      <c r="B47" s="15">
        <v>19</v>
      </c>
      <c r="C47" s="15"/>
      <c r="D47" s="16">
        <f t="shared" si="7"/>
        <v>0</v>
      </c>
      <c r="E47" s="37"/>
      <c r="F47" s="9">
        <v>11</v>
      </c>
      <c r="G47" s="4"/>
      <c r="H47" s="8">
        <f t="shared" si="2"/>
        <v>0</v>
      </c>
      <c r="I47" s="12"/>
      <c r="J47" s="15">
        <v>17</v>
      </c>
      <c r="K47" s="15">
        <v>26</v>
      </c>
      <c r="L47" s="16">
        <f t="shared" si="3"/>
        <v>1.5294117647058822</v>
      </c>
      <c r="M47" s="24">
        <v>260</v>
      </c>
      <c r="N47" s="9">
        <v>13</v>
      </c>
      <c r="O47" s="4">
        <v>21</v>
      </c>
      <c r="P47" s="8">
        <f t="shared" si="4"/>
        <v>1.6153846153846154</v>
      </c>
      <c r="Q47" s="12">
        <v>210</v>
      </c>
      <c r="R47" s="15">
        <v>13</v>
      </c>
      <c r="S47" s="15">
        <v>29</v>
      </c>
      <c r="T47" s="46">
        <f t="shared" si="5"/>
        <v>2.2307692307692308</v>
      </c>
      <c r="U47" s="25">
        <v>290</v>
      </c>
      <c r="V47" s="6">
        <f t="shared" si="6"/>
        <v>76</v>
      </c>
    </row>
    <row r="48" spans="1:22" ht="18.75" x14ac:dyDescent="0.25">
      <c r="A48" s="49" t="s">
        <v>85</v>
      </c>
      <c r="B48" s="27"/>
      <c r="C48" s="27"/>
      <c r="D48" s="27"/>
      <c r="E48" s="29">
        <f>SUM(E46:E47)</f>
        <v>0</v>
      </c>
      <c r="F48" s="28"/>
      <c r="G48" s="28"/>
      <c r="H48" s="28"/>
      <c r="I48" s="29">
        <f>SUM(I46:I47)</f>
        <v>0</v>
      </c>
      <c r="J48" s="28"/>
      <c r="K48" s="28"/>
      <c r="L48" s="28"/>
      <c r="M48" s="29">
        <f>SUM(M46:M47)</f>
        <v>275</v>
      </c>
      <c r="N48" s="28"/>
      <c r="O48" s="28"/>
      <c r="P48" s="28"/>
      <c r="Q48" s="29">
        <f>SUM(Q46:Q47)</f>
        <v>214</v>
      </c>
      <c r="R48" s="28"/>
      <c r="S48" s="28"/>
      <c r="T48" s="28"/>
      <c r="U48" s="29">
        <f>SUM(U46:U47)</f>
        <v>455</v>
      </c>
    </row>
    <row r="49" spans="1:22" ht="18.75" x14ac:dyDescent="0.25">
      <c r="A49" s="128" t="s">
        <v>88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</row>
    <row r="50" spans="1:22" ht="15" customHeight="1" x14ac:dyDescent="0.25">
      <c r="A50" s="50"/>
      <c r="B50" s="127" t="s">
        <v>77</v>
      </c>
      <c r="C50" s="127"/>
      <c r="D50" s="127"/>
      <c r="E50" s="127"/>
      <c r="F50" s="126" t="s">
        <v>78</v>
      </c>
      <c r="G50" s="126"/>
      <c r="H50" s="126"/>
      <c r="I50" s="126"/>
      <c r="J50" s="127" t="s">
        <v>79</v>
      </c>
      <c r="K50" s="127"/>
      <c r="L50" s="127"/>
      <c r="M50" s="127"/>
      <c r="N50" s="126" t="s">
        <v>89</v>
      </c>
      <c r="O50" s="126"/>
      <c r="P50" s="126"/>
      <c r="Q50" s="126"/>
      <c r="R50" s="127" t="s">
        <v>2</v>
      </c>
      <c r="S50" s="127"/>
      <c r="T50" s="127"/>
      <c r="U50" s="127"/>
    </row>
    <row r="51" spans="1:22" x14ac:dyDescent="0.25">
      <c r="A51" s="41" t="s">
        <v>33</v>
      </c>
      <c r="B51" s="15">
        <v>19</v>
      </c>
      <c r="C51" s="15">
        <v>1</v>
      </c>
      <c r="D51" s="16">
        <f t="shared" si="7"/>
        <v>5.2631578947368418E-2</v>
      </c>
      <c r="E51" s="37"/>
      <c r="F51" s="9">
        <v>11</v>
      </c>
      <c r="G51" s="7">
        <v>2</v>
      </c>
      <c r="H51" s="8">
        <f t="shared" si="2"/>
        <v>0.18181818181818182</v>
      </c>
      <c r="I51" s="26">
        <v>20</v>
      </c>
      <c r="J51" s="18">
        <v>17</v>
      </c>
      <c r="K51" s="15">
        <v>1</v>
      </c>
      <c r="L51" s="16">
        <f t="shared" si="3"/>
        <v>5.8823529411764705E-2</v>
      </c>
      <c r="M51" s="24">
        <v>20</v>
      </c>
      <c r="N51" s="9">
        <v>13</v>
      </c>
      <c r="O51" s="4">
        <v>1</v>
      </c>
      <c r="P51" s="8">
        <f t="shared" si="4"/>
        <v>7.6923076923076927E-2</v>
      </c>
      <c r="Q51" s="12">
        <v>20</v>
      </c>
      <c r="R51" s="15">
        <v>13</v>
      </c>
      <c r="S51" s="18"/>
      <c r="T51" s="46">
        <f t="shared" si="5"/>
        <v>0</v>
      </c>
      <c r="U51" s="25"/>
      <c r="V51" s="6">
        <f t="shared" si="6"/>
        <v>5</v>
      </c>
    </row>
    <row r="52" spans="1:22" x14ac:dyDescent="0.25">
      <c r="A52" s="41" t="s">
        <v>34</v>
      </c>
      <c r="B52" s="15">
        <v>19</v>
      </c>
      <c r="C52" s="15">
        <v>1</v>
      </c>
      <c r="D52" s="16">
        <f t="shared" si="7"/>
        <v>5.2631578947368418E-2</v>
      </c>
      <c r="E52" s="37"/>
      <c r="F52" s="9">
        <v>11</v>
      </c>
      <c r="G52" s="4"/>
      <c r="H52" s="8">
        <f t="shared" si="2"/>
        <v>0</v>
      </c>
      <c r="I52" s="12"/>
      <c r="J52" s="18">
        <v>17</v>
      </c>
      <c r="K52" s="15"/>
      <c r="L52" s="16">
        <f t="shared" si="3"/>
        <v>0</v>
      </c>
      <c r="M52" s="24"/>
      <c r="N52" s="9">
        <v>13</v>
      </c>
      <c r="O52" s="4"/>
      <c r="P52" s="8">
        <f t="shared" si="4"/>
        <v>0</v>
      </c>
      <c r="Q52" s="12"/>
      <c r="R52" s="15">
        <v>13</v>
      </c>
      <c r="S52" s="18">
        <v>1</v>
      </c>
      <c r="T52" s="46">
        <f t="shared" si="5"/>
        <v>7.6923076923076927E-2</v>
      </c>
      <c r="U52" s="25">
        <v>8</v>
      </c>
      <c r="V52" s="6">
        <f t="shared" si="6"/>
        <v>2</v>
      </c>
    </row>
    <row r="53" spans="1:22" s="108" customFormat="1" x14ac:dyDescent="0.25">
      <c r="A53" s="100" t="s">
        <v>329</v>
      </c>
      <c r="B53" s="15">
        <v>19</v>
      </c>
      <c r="C53" s="15"/>
      <c r="D53" s="102">
        <f t="shared" si="7"/>
        <v>0</v>
      </c>
      <c r="E53" s="109"/>
      <c r="F53" s="104"/>
      <c r="G53" s="101"/>
      <c r="H53" s="102"/>
      <c r="I53" s="105"/>
      <c r="J53" s="110">
        <v>17</v>
      </c>
      <c r="K53" s="101"/>
      <c r="L53" s="102">
        <f t="shared" si="3"/>
        <v>0</v>
      </c>
      <c r="M53" s="105"/>
      <c r="N53" s="104">
        <v>13</v>
      </c>
      <c r="O53" s="101"/>
      <c r="P53" s="102">
        <f t="shared" si="4"/>
        <v>0</v>
      </c>
      <c r="Q53" s="105"/>
      <c r="R53" s="101">
        <v>13</v>
      </c>
      <c r="S53" s="110"/>
      <c r="T53" s="106">
        <f t="shared" si="5"/>
        <v>0</v>
      </c>
      <c r="U53" s="107"/>
      <c r="V53" s="6">
        <f t="shared" si="6"/>
        <v>0</v>
      </c>
    </row>
    <row r="54" spans="1:22" x14ac:dyDescent="0.25">
      <c r="A54" s="48" t="s">
        <v>35</v>
      </c>
      <c r="B54" s="15">
        <v>19</v>
      </c>
      <c r="C54" s="24">
        <v>15</v>
      </c>
      <c r="D54" s="16">
        <f t="shared" si="7"/>
        <v>0.78947368421052633</v>
      </c>
      <c r="E54" s="37"/>
      <c r="F54" s="9">
        <v>6</v>
      </c>
      <c r="G54" s="4">
        <v>2</v>
      </c>
      <c r="H54" s="8">
        <f t="shared" si="2"/>
        <v>0.33333333333333331</v>
      </c>
      <c r="I54" s="12">
        <v>8</v>
      </c>
      <c r="J54" s="18">
        <v>10</v>
      </c>
      <c r="K54" s="24">
        <v>5</v>
      </c>
      <c r="L54" s="16">
        <f t="shared" si="3"/>
        <v>0.5</v>
      </c>
      <c r="M54" s="24">
        <v>40</v>
      </c>
      <c r="N54" s="9">
        <v>9</v>
      </c>
      <c r="O54" s="12">
        <v>9</v>
      </c>
      <c r="P54" s="8">
        <f t="shared" si="4"/>
        <v>1</v>
      </c>
      <c r="Q54" s="12">
        <v>144</v>
      </c>
      <c r="R54" s="15">
        <v>6</v>
      </c>
      <c r="S54" s="15">
        <v>1</v>
      </c>
      <c r="T54" s="46">
        <f t="shared" si="5"/>
        <v>0.16666666666666666</v>
      </c>
      <c r="U54" s="25">
        <v>4</v>
      </c>
      <c r="V54" s="6">
        <f t="shared" si="6"/>
        <v>32</v>
      </c>
    </row>
    <row r="55" spans="1:22" x14ac:dyDescent="0.25">
      <c r="A55" s="41" t="s">
        <v>36</v>
      </c>
      <c r="B55" s="15">
        <v>19</v>
      </c>
      <c r="C55" s="24">
        <v>10</v>
      </c>
      <c r="D55" s="16">
        <f t="shared" si="7"/>
        <v>0.52631578947368418</v>
      </c>
      <c r="E55" s="37"/>
      <c r="F55" s="9">
        <v>8</v>
      </c>
      <c r="G55" s="4">
        <v>1</v>
      </c>
      <c r="H55" s="8">
        <f t="shared" si="2"/>
        <v>0.125</v>
      </c>
      <c r="I55" s="12">
        <v>2</v>
      </c>
      <c r="J55" s="18">
        <v>17</v>
      </c>
      <c r="K55" s="24">
        <v>2</v>
      </c>
      <c r="L55" s="16">
        <f t="shared" si="3"/>
        <v>0.11764705882352941</v>
      </c>
      <c r="M55" s="24">
        <v>4</v>
      </c>
      <c r="N55" s="9">
        <v>10</v>
      </c>
      <c r="O55" s="12">
        <v>10</v>
      </c>
      <c r="P55" s="8">
        <f t="shared" si="4"/>
        <v>1</v>
      </c>
      <c r="Q55" s="12">
        <v>60</v>
      </c>
      <c r="R55" s="15">
        <v>13</v>
      </c>
      <c r="S55" s="15">
        <v>4</v>
      </c>
      <c r="T55" s="46">
        <f t="shared" si="5"/>
        <v>0.30769230769230771</v>
      </c>
      <c r="U55" s="25">
        <v>8</v>
      </c>
      <c r="V55" s="6">
        <f t="shared" si="6"/>
        <v>27</v>
      </c>
    </row>
    <row r="56" spans="1:22" s="108" customFormat="1" x14ac:dyDescent="0.25">
      <c r="A56" s="100" t="s">
        <v>330</v>
      </c>
      <c r="B56" s="15">
        <v>19</v>
      </c>
      <c r="C56" s="125"/>
      <c r="D56" s="102">
        <f t="shared" si="7"/>
        <v>0</v>
      </c>
      <c r="E56" s="109"/>
      <c r="F56" s="104"/>
      <c r="G56" s="101"/>
      <c r="H56" s="102"/>
      <c r="I56" s="105"/>
      <c r="J56" s="110">
        <v>17</v>
      </c>
      <c r="K56" s="105"/>
      <c r="L56" s="102"/>
      <c r="M56" s="105"/>
      <c r="N56" s="104">
        <v>13</v>
      </c>
      <c r="O56" s="105"/>
      <c r="P56" s="102"/>
      <c r="Q56" s="105"/>
      <c r="R56" s="101">
        <v>13</v>
      </c>
      <c r="S56" s="101"/>
      <c r="T56" s="106"/>
      <c r="U56" s="107"/>
      <c r="V56" s="6">
        <f t="shared" si="6"/>
        <v>0</v>
      </c>
    </row>
    <row r="57" spans="1:22" x14ac:dyDescent="0.25">
      <c r="A57" s="41" t="s">
        <v>37</v>
      </c>
      <c r="B57" s="15">
        <v>19</v>
      </c>
      <c r="C57" s="15">
        <v>5</v>
      </c>
      <c r="D57" s="16">
        <f t="shared" si="7"/>
        <v>0.26315789473684209</v>
      </c>
      <c r="E57" s="37"/>
      <c r="F57" s="9">
        <v>11</v>
      </c>
      <c r="G57" s="4">
        <v>9</v>
      </c>
      <c r="H57" s="8">
        <f t="shared" si="2"/>
        <v>0.81818181818181823</v>
      </c>
      <c r="I57" s="12">
        <v>100</v>
      </c>
      <c r="J57" s="18">
        <v>17</v>
      </c>
      <c r="K57" s="15">
        <v>8</v>
      </c>
      <c r="L57" s="16">
        <f t="shared" si="3"/>
        <v>0.47058823529411764</v>
      </c>
      <c r="M57" s="24">
        <v>80</v>
      </c>
      <c r="N57" s="9">
        <v>13</v>
      </c>
      <c r="O57" s="4">
        <v>11</v>
      </c>
      <c r="P57" s="8">
        <f t="shared" si="4"/>
        <v>0.84615384615384615</v>
      </c>
      <c r="Q57" s="12">
        <v>120</v>
      </c>
      <c r="R57" s="15">
        <v>13</v>
      </c>
      <c r="S57" s="15">
        <v>10</v>
      </c>
      <c r="T57" s="46">
        <f t="shared" si="5"/>
        <v>0.76923076923076927</v>
      </c>
      <c r="U57" s="25">
        <v>100</v>
      </c>
      <c r="V57" s="6">
        <f t="shared" si="6"/>
        <v>43</v>
      </c>
    </row>
    <row r="58" spans="1:22" x14ac:dyDescent="0.25">
      <c r="A58" s="41" t="s">
        <v>38</v>
      </c>
      <c r="B58" s="15">
        <v>19</v>
      </c>
      <c r="C58" s="15">
        <v>1</v>
      </c>
      <c r="D58" s="16">
        <f t="shared" si="7"/>
        <v>5.2631578947368418E-2</v>
      </c>
      <c r="E58" s="37"/>
      <c r="F58" s="9">
        <v>11</v>
      </c>
      <c r="G58" s="4">
        <v>3</v>
      </c>
      <c r="H58" s="8">
        <f t="shared" si="2"/>
        <v>0.27272727272727271</v>
      </c>
      <c r="I58" s="12">
        <v>45</v>
      </c>
      <c r="J58" s="18">
        <v>17</v>
      </c>
      <c r="K58" s="15">
        <v>6</v>
      </c>
      <c r="L58" s="16">
        <f t="shared" si="3"/>
        <v>0.35294117647058826</v>
      </c>
      <c r="M58" s="24">
        <v>90</v>
      </c>
      <c r="N58" s="9">
        <v>13</v>
      </c>
      <c r="O58" s="4"/>
      <c r="P58" s="8">
        <f t="shared" si="4"/>
        <v>0</v>
      </c>
      <c r="Q58" s="12"/>
      <c r="R58" s="15">
        <v>13</v>
      </c>
      <c r="S58" s="15"/>
      <c r="T58" s="46">
        <f t="shared" si="5"/>
        <v>0</v>
      </c>
      <c r="U58" s="25"/>
      <c r="V58" s="6">
        <f t="shared" si="6"/>
        <v>10</v>
      </c>
    </row>
    <row r="59" spans="1:22" x14ac:dyDescent="0.25">
      <c r="A59" s="41" t="s">
        <v>39</v>
      </c>
      <c r="B59" s="15">
        <v>19</v>
      </c>
      <c r="C59" s="15"/>
      <c r="D59" s="16">
        <f t="shared" si="7"/>
        <v>0</v>
      </c>
      <c r="E59" s="37"/>
      <c r="F59" s="9">
        <v>11</v>
      </c>
      <c r="G59" s="4"/>
      <c r="H59" s="8">
        <f t="shared" si="2"/>
        <v>0</v>
      </c>
      <c r="I59" s="12"/>
      <c r="J59" s="18">
        <v>17</v>
      </c>
      <c r="K59" s="15">
        <v>1</v>
      </c>
      <c r="L59" s="16">
        <f t="shared" si="3"/>
        <v>5.8823529411764705E-2</v>
      </c>
      <c r="M59" s="24">
        <v>10</v>
      </c>
      <c r="N59" s="9">
        <v>13</v>
      </c>
      <c r="O59" s="4">
        <v>1</v>
      </c>
      <c r="P59" s="8">
        <f t="shared" si="4"/>
        <v>7.6923076923076927E-2</v>
      </c>
      <c r="Q59" s="12">
        <v>10</v>
      </c>
      <c r="R59" s="15">
        <v>13</v>
      </c>
      <c r="S59" s="15">
        <v>1</v>
      </c>
      <c r="T59" s="46">
        <f t="shared" si="5"/>
        <v>7.6923076923076927E-2</v>
      </c>
      <c r="U59" s="25">
        <v>10</v>
      </c>
      <c r="V59" s="6">
        <f t="shared" si="6"/>
        <v>3</v>
      </c>
    </row>
    <row r="60" spans="1:22" x14ac:dyDescent="0.25">
      <c r="A60" s="44" t="s">
        <v>40</v>
      </c>
      <c r="B60" s="15">
        <v>19</v>
      </c>
      <c r="C60" s="15"/>
      <c r="D60" s="16">
        <f t="shared" si="7"/>
        <v>0</v>
      </c>
      <c r="E60" s="37"/>
      <c r="F60" s="9">
        <v>11</v>
      </c>
      <c r="G60" s="4">
        <v>1</v>
      </c>
      <c r="H60" s="8">
        <f t="shared" si="2"/>
        <v>9.0909090909090912E-2</v>
      </c>
      <c r="I60" s="12">
        <v>15</v>
      </c>
      <c r="J60" s="18">
        <v>17</v>
      </c>
      <c r="K60" s="15"/>
      <c r="L60" s="16">
        <f t="shared" si="3"/>
        <v>0</v>
      </c>
      <c r="M60" s="24"/>
      <c r="N60" s="9">
        <v>13</v>
      </c>
      <c r="O60" s="4">
        <v>1</v>
      </c>
      <c r="P60" s="8">
        <f t="shared" si="4"/>
        <v>7.6923076923076927E-2</v>
      </c>
      <c r="Q60" s="12">
        <v>15</v>
      </c>
      <c r="R60" s="15">
        <v>13</v>
      </c>
      <c r="S60" s="18"/>
      <c r="T60" s="46">
        <f t="shared" si="5"/>
        <v>0</v>
      </c>
      <c r="U60" s="25"/>
      <c r="V60" s="6">
        <f t="shared" si="6"/>
        <v>2</v>
      </c>
    </row>
    <row r="61" spans="1:22" s="114" customFormat="1" x14ac:dyDescent="0.25">
      <c r="A61" s="100" t="s">
        <v>331</v>
      </c>
      <c r="B61" s="15">
        <v>19</v>
      </c>
      <c r="C61" s="15"/>
      <c r="D61" s="102">
        <f t="shared" si="7"/>
        <v>0</v>
      </c>
      <c r="E61" s="109"/>
      <c r="F61" s="104"/>
      <c r="G61" s="101"/>
      <c r="H61" s="102"/>
      <c r="I61" s="105"/>
      <c r="J61" s="110">
        <v>17</v>
      </c>
      <c r="K61" s="101"/>
      <c r="L61" s="102">
        <f t="shared" si="3"/>
        <v>0</v>
      </c>
      <c r="M61" s="105"/>
      <c r="N61" s="104">
        <v>13</v>
      </c>
      <c r="O61" s="101"/>
      <c r="P61" s="102">
        <f t="shared" si="4"/>
        <v>0</v>
      </c>
      <c r="Q61" s="105"/>
      <c r="R61" s="101">
        <v>13</v>
      </c>
      <c r="S61" s="110"/>
      <c r="T61" s="106">
        <f t="shared" si="5"/>
        <v>0</v>
      </c>
      <c r="U61" s="107"/>
    </row>
    <row r="62" spans="1:22" s="31" customFormat="1" ht="18.75" x14ac:dyDescent="0.3">
      <c r="A62" s="49" t="s">
        <v>85</v>
      </c>
      <c r="B62" s="27"/>
      <c r="C62" s="27"/>
      <c r="D62" s="28"/>
      <c r="E62" s="29">
        <f>SUM(E51:E61)</f>
        <v>0</v>
      </c>
      <c r="F62" s="29"/>
      <c r="G62" s="29"/>
      <c r="H62" s="29"/>
      <c r="I62" s="29">
        <f t="shared" ref="I62:U62" si="9">SUM(I51:I61)</f>
        <v>190</v>
      </c>
      <c r="J62" s="29"/>
      <c r="K62" s="29"/>
      <c r="L62" s="29"/>
      <c r="M62" s="29">
        <f t="shared" si="9"/>
        <v>244</v>
      </c>
      <c r="N62" s="29"/>
      <c r="O62" s="29"/>
      <c r="P62" s="29"/>
      <c r="Q62" s="29">
        <f t="shared" si="9"/>
        <v>369</v>
      </c>
      <c r="R62" s="29"/>
      <c r="S62" s="29"/>
      <c r="T62" s="29"/>
      <c r="U62" s="29">
        <f t="shared" si="9"/>
        <v>130</v>
      </c>
      <c r="V62" s="6"/>
    </row>
    <row r="63" spans="1:22" ht="18.75" x14ac:dyDescent="0.25">
      <c r="A63" s="128" t="s">
        <v>41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2" ht="15" customHeight="1" x14ac:dyDescent="0.25">
      <c r="A64" s="50"/>
      <c r="B64" s="127" t="s">
        <v>77</v>
      </c>
      <c r="C64" s="127"/>
      <c r="D64" s="127"/>
      <c r="E64" s="127"/>
      <c r="F64" s="126" t="s">
        <v>78</v>
      </c>
      <c r="G64" s="126"/>
      <c r="H64" s="126"/>
      <c r="I64" s="126"/>
      <c r="J64" s="127" t="s">
        <v>79</v>
      </c>
      <c r="K64" s="127"/>
      <c r="L64" s="127"/>
      <c r="M64" s="127"/>
      <c r="N64" s="126" t="s">
        <v>89</v>
      </c>
      <c r="O64" s="126"/>
      <c r="P64" s="126"/>
      <c r="Q64" s="126"/>
      <c r="R64" s="127" t="s">
        <v>2</v>
      </c>
      <c r="S64" s="127"/>
      <c r="T64" s="127"/>
      <c r="U64" s="127"/>
    </row>
    <row r="65" spans="1:22" x14ac:dyDescent="0.25">
      <c r="A65" s="41" t="s">
        <v>42</v>
      </c>
      <c r="B65" s="15">
        <v>19</v>
      </c>
      <c r="C65" s="18"/>
      <c r="D65" s="16">
        <f t="shared" si="7"/>
        <v>0</v>
      </c>
      <c r="E65" s="36"/>
      <c r="F65" s="9">
        <v>11</v>
      </c>
      <c r="G65" s="2"/>
      <c r="H65" s="8">
        <f t="shared" si="2"/>
        <v>0</v>
      </c>
      <c r="I65" s="26"/>
      <c r="J65" s="18">
        <v>17</v>
      </c>
      <c r="K65" s="18"/>
      <c r="L65" s="16">
        <f t="shared" si="3"/>
        <v>0</v>
      </c>
      <c r="M65" s="25"/>
      <c r="N65" s="9">
        <v>13</v>
      </c>
      <c r="O65" s="2"/>
      <c r="P65" s="8">
        <f t="shared" si="4"/>
        <v>0</v>
      </c>
      <c r="Q65" s="26"/>
      <c r="R65" s="15">
        <v>13</v>
      </c>
      <c r="S65" s="18"/>
      <c r="T65" s="46">
        <f t="shared" si="5"/>
        <v>0</v>
      </c>
      <c r="U65" s="25"/>
      <c r="V65" s="6">
        <f t="shared" si="6"/>
        <v>0</v>
      </c>
    </row>
    <row r="66" spans="1:22" x14ac:dyDescent="0.25">
      <c r="A66" s="41" t="s">
        <v>43</v>
      </c>
      <c r="B66" s="15">
        <v>19</v>
      </c>
      <c r="C66" s="18"/>
      <c r="D66" s="16">
        <f t="shared" si="7"/>
        <v>0</v>
      </c>
      <c r="E66" s="36"/>
      <c r="F66" s="9">
        <v>11</v>
      </c>
      <c r="G66" s="3"/>
      <c r="H66" s="8">
        <f t="shared" si="2"/>
        <v>0</v>
      </c>
      <c r="I66" s="58"/>
      <c r="J66" s="18">
        <v>17</v>
      </c>
      <c r="K66" s="18"/>
      <c r="L66" s="16">
        <f t="shared" si="3"/>
        <v>0</v>
      </c>
      <c r="M66" s="25"/>
      <c r="N66" s="9">
        <v>13</v>
      </c>
      <c r="O66" s="3"/>
      <c r="P66" s="8">
        <f t="shared" si="4"/>
        <v>0</v>
      </c>
      <c r="Q66" s="58"/>
      <c r="R66" s="15">
        <v>13</v>
      </c>
      <c r="S66" s="15">
        <v>4</v>
      </c>
      <c r="T66" s="46">
        <f t="shared" si="5"/>
        <v>0.30769230769230771</v>
      </c>
      <c r="U66" s="25">
        <v>64</v>
      </c>
      <c r="V66" s="6">
        <f t="shared" si="6"/>
        <v>4</v>
      </c>
    </row>
    <row r="67" spans="1:22" x14ac:dyDescent="0.25">
      <c r="A67" s="41" t="s">
        <v>44</v>
      </c>
      <c r="B67" s="15">
        <v>19</v>
      </c>
      <c r="C67" s="47"/>
      <c r="D67" s="16">
        <f t="shared" si="7"/>
        <v>0</v>
      </c>
      <c r="E67" s="36"/>
      <c r="F67" s="9">
        <v>11</v>
      </c>
      <c r="G67" s="2"/>
      <c r="H67" s="8">
        <f t="shared" si="2"/>
        <v>0</v>
      </c>
      <c r="I67" s="26"/>
      <c r="J67" s="18">
        <v>17</v>
      </c>
      <c r="K67" s="18">
        <v>8</v>
      </c>
      <c r="L67" s="16">
        <f t="shared" si="3"/>
        <v>0.47058823529411764</v>
      </c>
      <c r="M67" s="25">
        <v>135</v>
      </c>
      <c r="N67" s="9">
        <v>13</v>
      </c>
      <c r="O67" s="2"/>
      <c r="P67" s="8">
        <f t="shared" si="4"/>
        <v>0</v>
      </c>
      <c r="Q67" s="26"/>
      <c r="R67" s="15">
        <v>13</v>
      </c>
      <c r="S67" s="18">
        <v>1</v>
      </c>
      <c r="T67" s="46">
        <f t="shared" si="5"/>
        <v>7.6923076923076927E-2</v>
      </c>
      <c r="U67" s="25">
        <v>12</v>
      </c>
      <c r="V67" s="6">
        <f t="shared" si="6"/>
        <v>9</v>
      </c>
    </row>
    <row r="68" spans="1:22" x14ac:dyDescent="0.25">
      <c r="A68" s="41" t="s">
        <v>84</v>
      </c>
      <c r="B68" s="15">
        <v>19</v>
      </c>
      <c r="C68" s="18">
        <v>2</v>
      </c>
      <c r="D68" s="16">
        <f t="shared" si="7"/>
        <v>0.10526315789473684</v>
      </c>
      <c r="E68" s="37">
        <v>15</v>
      </c>
      <c r="F68" s="9">
        <v>11</v>
      </c>
      <c r="G68" s="2"/>
      <c r="H68" s="8">
        <f t="shared" si="2"/>
        <v>0</v>
      </c>
      <c r="I68" s="26"/>
      <c r="J68" s="18">
        <v>17</v>
      </c>
      <c r="K68" s="18"/>
      <c r="L68" s="16">
        <f t="shared" si="3"/>
        <v>0</v>
      </c>
      <c r="M68" s="25"/>
      <c r="N68" s="9">
        <v>13</v>
      </c>
      <c r="O68" s="2"/>
      <c r="P68" s="8">
        <f t="shared" si="4"/>
        <v>0</v>
      </c>
      <c r="Q68" s="26"/>
      <c r="R68" s="15">
        <v>13</v>
      </c>
      <c r="S68" s="18"/>
      <c r="T68" s="46">
        <f t="shared" si="5"/>
        <v>0</v>
      </c>
      <c r="U68" s="25"/>
      <c r="V68" s="6">
        <f t="shared" si="6"/>
        <v>2</v>
      </c>
    </row>
    <row r="69" spans="1:22" x14ac:dyDescent="0.25">
      <c r="A69" s="41" t="s">
        <v>45</v>
      </c>
      <c r="B69" s="15">
        <v>19</v>
      </c>
      <c r="C69" s="18"/>
      <c r="D69" s="16">
        <f t="shared" si="7"/>
        <v>0</v>
      </c>
      <c r="E69" s="36"/>
      <c r="F69" s="9">
        <v>11</v>
      </c>
      <c r="G69" s="2"/>
      <c r="H69" s="8">
        <f t="shared" si="2"/>
        <v>0</v>
      </c>
      <c r="I69" s="26"/>
      <c r="J69" s="18">
        <v>17</v>
      </c>
      <c r="K69" s="18"/>
      <c r="L69" s="16">
        <f t="shared" si="3"/>
        <v>0</v>
      </c>
      <c r="M69" s="25"/>
      <c r="N69" s="9">
        <v>13</v>
      </c>
      <c r="O69" s="2"/>
      <c r="P69" s="8">
        <f t="shared" si="4"/>
        <v>0</v>
      </c>
      <c r="Q69" s="26"/>
      <c r="R69" s="15">
        <v>13</v>
      </c>
      <c r="S69" s="18"/>
      <c r="T69" s="46">
        <f t="shared" si="5"/>
        <v>0</v>
      </c>
      <c r="U69" s="25"/>
      <c r="V69" s="6">
        <f t="shared" si="6"/>
        <v>0</v>
      </c>
    </row>
    <row r="70" spans="1:22" x14ac:dyDescent="0.25">
      <c r="A70" s="44" t="s">
        <v>46</v>
      </c>
      <c r="B70" s="15">
        <v>19</v>
      </c>
      <c r="C70" s="18"/>
      <c r="D70" s="16">
        <f t="shared" si="7"/>
        <v>0</v>
      </c>
      <c r="E70" s="36"/>
      <c r="F70" s="9">
        <v>11</v>
      </c>
      <c r="G70" s="2"/>
      <c r="H70" s="8">
        <f t="shared" si="2"/>
        <v>0</v>
      </c>
      <c r="I70" s="26"/>
      <c r="J70" s="18">
        <v>17</v>
      </c>
      <c r="K70" s="18"/>
      <c r="L70" s="16">
        <f t="shared" si="3"/>
        <v>0</v>
      </c>
      <c r="M70" s="25"/>
      <c r="N70" s="9">
        <v>13</v>
      </c>
      <c r="O70" s="2"/>
      <c r="P70" s="8">
        <f t="shared" si="4"/>
        <v>0</v>
      </c>
      <c r="Q70" s="26"/>
      <c r="R70" s="15">
        <v>13</v>
      </c>
      <c r="S70" s="18"/>
      <c r="T70" s="46">
        <f t="shared" si="5"/>
        <v>0</v>
      </c>
      <c r="U70" s="25"/>
      <c r="V70" s="6">
        <f t="shared" si="6"/>
        <v>0</v>
      </c>
    </row>
    <row r="71" spans="1:22" s="114" customFormat="1" x14ac:dyDescent="0.25">
      <c r="A71" s="93" t="s">
        <v>332</v>
      </c>
      <c r="B71" s="15">
        <v>19</v>
      </c>
      <c r="C71" s="115"/>
      <c r="D71" s="95">
        <f t="shared" si="7"/>
        <v>0</v>
      </c>
      <c r="E71" s="96"/>
      <c r="F71" s="97">
        <v>11</v>
      </c>
      <c r="G71" s="115"/>
      <c r="H71" s="95">
        <f t="shared" si="2"/>
        <v>0</v>
      </c>
      <c r="I71" s="99"/>
      <c r="J71" s="115">
        <v>17</v>
      </c>
      <c r="K71" s="115"/>
      <c r="L71" s="95">
        <f t="shared" si="3"/>
        <v>0</v>
      </c>
      <c r="M71" s="99"/>
      <c r="N71" s="97">
        <v>13</v>
      </c>
      <c r="O71" s="115"/>
      <c r="P71" s="95">
        <f t="shared" si="4"/>
        <v>0</v>
      </c>
      <c r="Q71" s="99"/>
      <c r="R71" s="94">
        <v>13</v>
      </c>
      <c r="S71" s="115"/>
      <c r="T71" s="98">
        <f t="shared" si="5"/>
        <v>0</v>
      </c>
      <c r="U71" s="99"/>
      <c r="V71" s="114">
        <f t="shared" si="6"/>
        <v>0</v>
      </c>
    </row>
    <row r="72" spans="1:22" ht="18.75" x14ac:dyDescent="0.25">
      <c r="A72" s="49" t="s">
        <v>85</v>
      </c>
      <c r="B72" s="32"/>
      <c r="C72" s="33"/>
      <c r="D72" s="34"/>
      <c r="E72" s="35">
        <f>SUM(E65:E71)</f>
        <v>15</v>
      </c>
      <c r="F72" s="35"/>
      <c r="G72" s="35"/>
      <c r="H72" s="35"/>
      <c r="I72" s="35">
        <f t="shared" ref="I72:U72" si="10">SUM(I65:I71)</f>
        <v>0</v>
      </c>
      <c r="J72" s="35"/>
      <c r="K72" s="35"/>
      <c r="L72" s="35"/>
      <c r="M72" s="35">
        <f t="shared" si="10"/>
        <v>135</v>
      </c>
      <c r="N72" s="35"/>
      <c r="O72" s="35"/>
      <c r="P72" s="35"/>
      <c r="Q72" s="35">
        <f t="shared" si="10"/>
        <v>0</v>
      </c>
      <c r="R72" s="35"/>
      <c r="S72" s="35"/>
      <c r="T72" s="35"/>
      <c r="U72" s="35">
        <f t="shared" si="10"/>
        <v>76</v>
      </c>
      <c r="V72" s="6">
        <f t="shared" si="6"/>
        <v>0</v>
      </c>
    </row>
    <row r="73" spans="1:22" ht="18.75" x14ac:dyDescent="0.25">
      <c r="A73" s="128" t="s">
        <v>47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6">
        <f t="shared" si="6"/>
        <v>0</v>
      </c>
    </row>
    <row r="74" spans="1:22" ht="15" customHeight="1" x14ac:dyDescent="0.25">
      <c r="A74" s="50"/>
      <c r="B74" s="127" t="s">
        <v>77</v>
      </c>
      <c r="C74" s="127"/>
      <c r="D74" s="127"/>
      <c r="E74" s="127"/>
      <c r="F74" s="126" t="s">
        <v>78</v>
      </c>
      <c r="G74" s="126"/>
      <c r="H74" s="126"/>
      <c r="I74" s="126"/>
      <c r="J74" s="127" t="s">
        <v>79</v>
      </c>
      <c r="K74" s="127"/>
      <c r="L74" s="127"/>
      <c r="M74" s="127"/>
      <c r="N74" s="126" t="s">
        <v>89</v>
      </c>
      <c r="O74" s="126"/>
      <c r="P74" s="126"/>
      <c r="Q74" s="126"/>
      <c r="R74" s="127" t="s">
        <v>2</v>
      </c>
      <c r="S74" s="127"/>
      <c r="T74" s="127"/>
      <c r="U74" s="127"/>
      <c r="V74" s="6">
        <f t="shared" si="6"/>
        <v>0</v>
      </c>
    </row>
    <row r="75" spans="1:22" x14ac:dyDescent="0.25">
      <c r="A75" s="45" t="s">
        <v>48</v>
      </c>
      <c r="B75" s="15">
        <v>19</v>
      </c>
      <c r="C75" s="18">
        <v>2</v>
      </c>
      <c r="D75" s="16">
        <f t="shared" si="7"/>
        <v>0.10526315789473684</v>
      </c>
      <c r="E75" s="37">
        <v>32</v>
      </c>
      <c r="F75" s="9">
        <v>11</v>
      </c>
      <c r="G75" s="3">
        <v>1</v>
      </c>
      <c r="H75" s="8">
        <f t="shared" si="2"/>
        <v>9.0909090909090912E-2</v>
      </c>
      <c r="I75" s="58">
        <v>12</v>
      </c>
      <c r="J75" s="18">
        <v>17</v>
      </c>
      <c r="K75" s="18">
        <v>4</v>
      </c>
      <c r="L75" s="16">
        <f t="shared" si="3"/>
        <v>0.23529411764705882</v>
      </c>
      <c r="M75" s="25">
        <v>100</v>
      </c>
      <c r="N75" s="9">
        <v>13</v>
      </c>
      <c r="O75" s="4">
        <v>3</v>
      </c>
      <c r="P75" s="8">
        <f t="shared" si="4"/>
        <v>0.23076923076923078</v>
      </c>
      <c r="Q75" s="58">
        <v>160</v>
      </c>
      <c r="R75" s="15">
        <v>13</v>
      </c>
      <c r="S75" s="15">
        <v>5</v>
      </c>
      <c r="T75" s="46">
        <f t="shared" si="5"/>
        <v>0.38461538461538464</v>
      </c>
      <c r="U75" s="25">
        <v>100</v>
      </c>
      <c r="V75" s="6">
        <f t="shared" si="6"/>
        <v>15</v>
      </c>
    </row>
    <row r="76" spans="1:22" x14ac:dyDescent="0.25">
      <c r="A76" s="45" t="s">
        <v>49</v>
      </c>
      <c r="B76" s="15">
        <v>19</v>
      </c>
      <c r="C76" s="18"/>
      <c r="D76" s="16">
        <f t="shared" si="7"/>
        <v>0</v>
      </c>
      <c r="E76" s="37">
        <v>32</v>
      </c>
      <c r="F76" s="9">
        <v>11</v>
      </c>
      <c r="G76" s="3"/>
      <c r="H76" s="8">
        <f t="shared" si="2"/>
        <v>0</v>
      </c>
      <c r="I76" s="58"/>
      <c r="J76" s="18">
        <v>17</v>
      </c>
      <c r="K76" s="18">
        <v>5</v>
      </c>
      <c r="L76" s="16">
        <f t="shared" si="3"/>
        <v>0.29411764705882354</v>
      </c>
      <c r="M76" s="25">
        <v>40</v>
      </c>
      <c r="N76" s="9">
        <v>13</v>
      </c>
      <c r="O76" s="3">
        <v>5</v>
      </c>
      <c r="P76" s="8">
        <f t="shared" si="4"/>
        <v>0.38461538461538464</v>
      </c>
      <c r="Q76" s="58">
        <v>50</v>
      </c>
      <c r="R76" s="15">
        <v>13</v>
      </c>
      <c r="S76" s="18">
        <v>2</v>
      </c>
      <c r="T76" s="46">
        <f t="shared" si="5"/>
        <v>0.15384615384615385</v>
      </c>
      <c r="U76" s="25">
        <v>12</v>
      </c>
      <c r="V76" s="6">
        <f t="shared" si="6"/>
        <v>12</v>
      </c>
    </row>
    <row r="77" spans="1:22" x14ac:dyDescent="0.25">
      <c r="A77" s="45" t="s">
        <v>50</v>
      </c>
      <c r="B77" s="15">
        <v>19</v>
      </c>
      <c r="C77" s="18"/>
      <c r="D77" s="16">
        <f t="shared" si="7"/>
        <v>0</v>
      </c>
      <c r="E77" s="37">
        <v>40</v>
      </c>
      <c r="F77" s="9">
        <v>11</v>
      </c>
      <c r="G77" s="3"/>
      <c r="H77" s="8">
        <f t="shared" si="2"/>
        <v>0</v>
      </c>
      <c r="I77" s="58"/>
      <c r="J77" s="18">
        <v>17</v>
      </c>
      <c r="K77" s="18"/>
      <c r="L77" s="16">
        <f t="shared" si="3"/>
        <v>0</v>
      </c>
      <c r="M77" s="25"/>
      <c r="N77" s="9">
        <v>13</v>
      </c>
      <c r="O77" s="3">
        <v>1</v>
      </c>
      <c r="P77" s="8">
        <f t="shared" si="4"/>
        <v>7.6923076923076927E-2</v>
      </c>
      <c r="Q77" s="58">
        <v>16</v>
      </c>
      <c r="R77" s="15">
        <v>13</v>
      </c>
      <c r="S77" s="18">
        <v>1</v>
      </c>
      <c r="T77" s="46">
        <f t="shared" si="5"/>
        <v>7.6923076923076927E-2</v>
      </c>
      <c r="U77" s="25">
        <v>16</v>
      </c>
      <c r="V77" s="6">
        <f t="shared" si="6"/>
        <v>2</v>
      </c>
    </row>
    <row r="78" spans="1:22" x14ac:dyDescent="0.25">
      <c r="A78" s="45" t="s">
        <v>51</v>
      </c>
      <c r="B78" s="15">
        <v>19</v>
      </c>
      <c r="C78" s="18"/>
      <c r="D78" s="16">
        <f t="shared" si="7"/>
        <v>0</v>
      </c>
      <c r="E78" s="37"/>
      <c r="F78" s="9">
        <v>11</v>
      </c>
      <c r="G78" s="3"/>
      <c r="H78" s="8">
        <f t="shared" si="2"/>
        <v>0</v>
      </c>
      <c r="I78" s="58"/>
      <c r="J78" s="18">
        <v>17</v>
      </c>
      <c r="K78" s="18"/>
      <c r="L78" s="16">
        <f t="shared" si="3"/>
        <v>0</v>
      </c>
      <c r="M78" s="25"/>
      <c r="N78" s="9">
        <v>13</v>
      </c>
      <c r="O78" s="3"/>
      <c r="P78" s="8">
        <f t="shared" si="4"/>
        <v>0</v>
      </c>
      <c r="Q78" s="58"/>
      <c r="R78" s="15">
        <v>13</v>
      </c>
      <c r="S78" s="18"/>
      <c r="T78" s="46">
        <f t="shared" si="5"/>
        <v>0</v>
      </c>
      <c r="U78" s="25"/>
      <c r="V78" s="6">
        <f t="shared" si="6"/>
        <v>0</v>
      </c>
    </row>
    <row r="79" spans="1:22" x14ac:dyDescent="0.25">
      <c r="A79" s="45" t="s">
        <v>52</v>
      </c>
      <c r="B79" s="15">
        <v>19</v>
      </c>
      <c r="C79" s="18"/>
      <c r="D79" s="16">
        <f t="shared" si="7"/>
        <v>0</v>
      </c>
      <c r="E79" s="37"/>
      <c r="F79" s="9">
        <v>11</v>
      </c>
      <c r="G79" s="3"/>
      <c r="H79" s="8">
        <f t="shared" si="2"/>
        <v>0</v>
      </c>
      <c r="I79" s="58"/>
      <c r="J79" s="18">
        <v>17</v>
      </c>
      <c r="K79" s="18"/>
      <c r="L79" s="16">
        <f t="shared" si="3"/>
        <v>0</v>
      </c>
      <c r="M79" s="25"/>
      <c r="N79" s="9">
        <v>13</v>
      </c>
      <c r="O79" s="3"/>
      <c r="P79" s="8">
        <f t="shared" si="4"/>
        <v>0</v>
      </c>
      <c r="Q79" s="58"/>
      <c r="R79" s="15">
        <v>13</v>
      </c>
      <c r="S79" s="18">
        <v>1</v>
      </c>
      <c r="T79" s="46">
        <f t="shared" si="5"/>
        <v>7.6923076923076927E-2</v>
      </c>
      <c r="U79" s="25">
        <v>1</v>
      </c>
      <c r="V79" s="6">
        <f t="shared" ref="V79:V112" si="11">SUM(C79,G79,K79,O79,S79)</f>
        <v>1</v>
      </c>
    </row>
    <row r="80" spans="1:22" x14ac:dyDescent="0.25">
      <c r="A80" s="45" t="s">
        <v>53</v>
      </c>
      <c r="B80" s="15">
        <v>19</v>
      </c>
      <c r="C80" s="18"/>
      <c r="D80" s="16">
        <f t="shared" si="7"/>
        <v>0</v>
      </c>
      <c r="E80" s="37"/>
      <c r="F80" s="9">
        <v>11</v>
      </c>
      <c r="G80" s="3"/>
      <c r="H80" s="8">
        <f t="shared" si="2"/>
        <v>0</v>
      </c>
      <c r="I80" s="58"/>
      <c r="J80" s="18">
        <v>17</v>
      </c>
      <c r="K80" s="18"/>
      <c r="L80" s="16">
        <f t="shared" si="3"/>
        <v>0</v>
      </c>
      <c r="M80" s="25"/>
      <c r="N80" s="9">
        <v>13</v>
      </c>
      <c r="O80" s="3"/>
      <c r="P80" s="8">
        <f t="shared" si="4"/>
        <v>0</v>
      </c>
      <c r="Q80" s="58"/>
      <c r="R80" s="15">
        <v>13</v>
      </c>
      <c r="S80" s="18"/>
      <c r="T80" s="46">
        <f t="shared" si="5"/>
        <v>0</v>
      </c>
      <c r="U80" s="25"/>
      <c r="V80" s="6">
        <f t="shared" si="11"/>
        <v>0</v>
      </c>
    </row>
    <row r="81" spans="1:22" x14ac:dyDescent="0.25">
      <c r="A81" s="48" t="s">
        <v>54</v>
      </c>
      <c r="B81" s="15">
        <v>19</v>
      </c>
      <c r="C81" s="18"/>
      <c r="D81" s="16">
        <f t="shared" si="7"/>
        <v>0</v>
      </c>
      <c r="E81" s="37"/>
      <c r="F81" s="9">
        <v>11</v>
      </c>
      <c r="G81" s="3"/>
      <c r="H81" s="8">
        <f t="shared" si="2"/>
        <v>0</v>
      </c>
      <c r="I81" s="58"/>
      <c r="J81" s="18">
        <v>17</v>
      </c>
      <c r="K81" s="18"/>
      <c r="L81" s="16">
        <f t="shared" si="3"/>
        <v>0</v>
      </c>
      <c r="M81" s="25"/>
      <c r="N81" s="9">
        <v>13</v>
      </c>
      <c r="O81" s="3"/>
      <c r="P81" s="8">
        <f t="shared" si="4"/>
        <v>0</v>
      </c>
      <c r="Q81" s="58"/>
      <c r="R81" s="15">
        <v>13</v>
      </c>
      <c r="S81" s="18"/>
      <c r="T81" s="46">
        <f t="shared" si="5"/>
        <v>0</v>
      </c>
      <c r="U81" s="25"/>
      <c r="V81" s="6">
        <f t="shared" si="11"/>
        <v>0</v>
      </c>
    </row>
    <row r="82" spans="1:22" x14ac:dyDescent="0.25">
      <c r="A82" s="44" t="s">
        <v>55</v>
      </c>
      <c r="B82" s="15">
        <v>19</v>
      </c>
      <c r="C82" s="18"/>
      <c r="D82" s="16">
        <f t="shared" si="7"/>
        <v>0</v>
      </c>
      <c r="E82" s="37"/>
      <c r="F82" s="9">
        <v>11</v>
      </c>
      <c r="G82" s="3">
        <v>1</v>
      </c>
      <c r="H82" s="8">
        <f t="shared" si="2"/>
        <v>9.0909090909090912E-2</v>
      </c>
      <c r="I82" s="58">
        <v>3</v>
      </c>
      <c r="J82" s="18">
        <v>17</v>
      </c>
      <c r="K82" s="18">
        <v>1</v>
      </c>
      <c r="L82" s="16">
        <f t="shared" si="3"/>
        <v>5.8823529411764705E-2</v>
      </c>
      <c r="M82" s="25">
        <v>2</v>
      </c>
      <c r="N82" s="9">
        <v>13</v>
      </c>
      <c r="O82" s="3">
        <v>1</v>
      </c>
      <c r="P82" s="8">
        <f t="shared" si="4"/>
        <v>7.6923076923076927E-2</v>
      </c>
      <c r="Q82" s="58">
        <v>2</v>
      </c>
      <c r="R82" s="15">
        <v>13</v>
      </c>
      <c r="S82" s="18"/>
      <c r="T82" s="46">
        <f t="shared" si="5"/>
        <v>0</v>
      </c>
      <c r="U82" s="25"/>
      <c r="V82" s="6">
        <f t="shared" si="11"/>
        <v>3</v>
      </c>
    </row>
    <row r="83" spans="1:22" x14ac:dyDescent="0.25">
      <c r="A83" s="48" t="s">
        <v>56</v>
      </c>
      <c r="B83" s="15">
        <v>19</v>
      </c>
      <c r="C83" s="18"/>
      <c r="D83" s="16">
        <f t="shared" si="7"/>
        <v>0</v>
      </c>
      <c r="E83" s="37"/>
      <c r="F83" s="9">
        <v>11</v>
      </c>
      <c r="G83" s="3"/>
      <c r="H83" s="8">
        <f t="shared" si="2"/>
        <v>0</v>
      </c>
      <c r="I83" s="58"/>
      <c r="J83" s="18">
        <v>17</v>
      </c>
      <c r="K83" s="18"/>
      <c r="L83" s="16">
        <f t="shared" si="3"/>
        <v>0</v>
      </c>
      <c r="M83" s="25"/>
      <c r="N83" s="9">
        <v>13</v>
      </c>
      <c r="O83" s="3"/>
      <c r="P83" s="8">
        <f t="shared" si="4"/>
        <v>0</v>
      </c>
      <c r="Q83" s="58"/>
      <c r="R83" s="15">
        <v>13</v>
      </c>
      <c r="S83" s="18"/>
      <c r="T83" s="46">
        <f t="shared" si="5"/>
        <v>0</v>
      </c>
      <c r="U83" s="25"/>
      <c r="V83" s="6">
        <f t="shared" si="11"/>
        <v>0</v>
      </c>
    </row>
    <row r="84" spans="1:22" x14ac:dyDescent="0.25">
      <c r="A84" s="48" t="s">
        <v>57</v>
      </c>
      <c r="B84" s="15">
        <v>19</v>
      </c>
      <c r="C84" s="18"/>
      <c r="D84" s="16">
        <f t="shared" ref="D84:D110" si="12">C84/B84</f>
        <v>0</v>
      </c>
      <c r="E84" s="37">
        <v>4</v>
      </c>
      <c r="F84" s="9">
        <v>11</v>
      </c>
      <c r="G84" s="3"/>
      <c r="H84" s="8">
        <f t="shared" ref="H84:H110" si="13">G84/F84</f>
        <v>0</v>
      </c>
      <c r="I84" s="58"/>
      <c r="J84" s="18">
        <v>17</v>
      </c>
      <c r="K84" s="18">
        <v>4</v>
      </c>
      <c r="L84" s="16">
        <f t="shared" ref="L84:L110" si="14">K84/J84</f>
        <v>0.23529411764705882</v>
      </c>
      <c r="M84" s="25">
        <v>40</v>
      </c>
      <c r="N84" s="9">
        <v>13</v>
      </c>
      <c r="O84" s="3"/>
      <c r="P84" s="8">
        <f t="shared" ref="P84:P110" si="15">O84/N84</f>
        <v>0</v>
      </c>
      <c r="Q84" s="58"/>
      <c r="R84" s="15">
        <v>13</v>
      </c>
      <c r="S84" s="18">
        <v>2</v>
      </c>
      <c r="T84" s="46">
        <f t="shared" ref="T84:T110" si="16">S84/R84</f>
        <v>0.15384615384615385</v>
      </c>
      <c r="U84" s="25">
        <v>16</v>
      </c>
      <c r="V84" s="6">
        <f t="shared" si="11"/>
        <v>6</v>
      </c>
    </row>
    <row r="85" spans="1:22" x14ac:dyDescent="0.25">
      <c r="A85" s="48" t="s">
        <v>58</v>
      </c>
      <c r="B85" s="15">
        <v>19</v>
      </c>
      <c r="C85" s="18"/>
      <c r="D85" s="16">
        <f t="shared" si="12"/>
        <v>0</v>
      </c>
      <c r="E85" s="37">
        <v>2</v>
      </c>
      <c r="F85" s="9">
        <v>11</v>
      </c>
      <c r="G85" s="3"/>
      <c r="H85" s="8">
        <f t="shared" si="13"/>
        <v>0</v>
      </c>
      <c r="I85" s="58"/>
      <c r="J85" s="18">
        <v>17</v>
      </c>
      <c r="K85" s="18"/>
      <c r="L85" s="16">
        <f t="shared" si="14"/>
        <v>0</v>
      </c>
      <c r="M85" s="25"/>
      <c r="N85" s="9">
        <v>13</v>
      </c>
      <c r="O85" s="3"/>
      <c r="P85" s="8">
        <f t="shared" si="15"/>
        <v>0</v>
      </c>
      <c r="Q85" s="58"/>
      <c r="R85" s="15">
        <v>13</v>
      </c>
      <c r="S85" s="18"/>
      <c r="T85" s="46">
        <f t="shared" si="16"/>
        <v>0</v>
      </c>
      <c r="U85" s="25"/>
      <c r="V85" s="6">
        <f t="shared" si="11"/>
        <v>0</v>
      </c>
    </row>
    <row r="86" spans="1:22" x14ac:dyDescent="0.25">
      <c r="A86" s="48" t="s">
        <v>59</v>
      </c>
      <c r="B86" s="15">
        <v>19</v>
      </c>
      <c r="C86" s="18"/>
      <c r="D86" s="16">
        <f t="shared" si="12"/>
        <v>0</v>
      </c>
      <c r="E86" s="37"/>
      <c r="F86" s="9">
        <v>11</v>
      </c>
      <c r="G86" s="3"/>
      <c r="H86" s="8">
        <f t="shared" si="13"/>
        <v>0</v>
      </c>
      <c r="I86" s="58"/>
      <c r="J86" s="18">
        <v>17</v>
      </c>
      <c r="K86" s="18"/>
      <c r="L86" s="16">
        <f t="shared" si="14"/>
        <v>0</v>
      </c>
      <c r="M86" s="25"/>
      <c r="N86" s="9">
        <v>13</v>
      </c>
      <c r="O86" s="3"/>
      <c r="P86" s="8">
        <f t="shared" si="15"/>
        <v>0</v>
      </c>
      <c r="Q86" s="58"/>
      <c r="R86" s="15">
        <v>13</v>
      </c>
      <c r="S86" s="18"/>
      <c r="T86" s="46">
        <f t="shared" si="16"/>
        <v>0</v>
      </c>
      <c r="U86" s="25"/>
      <c r="V86" s="6">
        <f t="shared" si="11"/>
        <v>0</v>
      </c>
    </row>
    <row r="87" spans="1:22" x14ac:dyDescent="0.25">
      <c r="A87" s="41" t="s">
        <v>60</v>
      </c>
      <c r="B87" s="15">
        <v>19</v>
      </c>
      <c r="C87" s="18"/>
      <c r="D87" s="16">
        <f t="shared" si="12"/>
        <v>0</v>
      </c>
      <c r="E87" s="37"/>
      <c r="F87" s="9">
        <v>11</v>
      </c>
      <c r="G87" s="3"/>
      <c r="H87" s="8">
        <f t="shared" si="13"/>
        <v>0</v>
      </c>
      <c r="I87" s="58"/>
      <c r="J87" s="18">
        <v>17</v>
      </c>
      <c r="K87" s="18">
        <v>5</v>
      </c>
      <c r="L87" s="16">
        <f t="shared" si="14"/>
        <v>0.29411764705882354</v>
      </c>
      <c r="M87" s="25">
        <v>60</v>
      </c>
      <c r="N87" s="9">
        <v>13</v>
      </c>
      <c r="O87" s="3"/>
      <c r="P87" s="8">
        <f t="shared" si="15"/>
        <v>0</v>
      </c>
      <c r="Q87" s="58"/>
      <c r="R87" s="15">
        <v>13</v>
      </c>
      <c r="S87" s="18">
        <v>2</v>
      </c>
      <c r="T87" s="46">
        <f t="shared" si="16"/>
        <v>0.15384615384615385</v>
      </c>
      <c r="U87" s="25">
        <v>16</v>
      </c>
      <c r="V87" s="6">
        <f t="shared" si="11"/>
        <v>7</v>
      </c>
    </row>
    <row r="88" spans="1:22" x14ac:dyDescent="0.25">
      <c r="A88" s="41" t="s">
        <v>61</v>
      </c>
      <c r="B88" s="15">
        <v>19</v>
      </c>
      <c r="C88" s="15"/>
      <c r="D88" s="16">
        <f t="shared" si="12"/>
        <v>0</v>
      </c>
      <c r="E88" s="37"/>
      <c r="F88" s="9">
        <v>11</v>
      </c>
      <c r="G88" s="13"/>
      <c r="H88" s="8">
        <f t="shared" si="13"/>
        <v>0</v>
      </c>
      <c r="I88" s="59"/>
      <c r="J88" s="18">
        <v>17</v>
      </c>
      <c r="K88" s="15">
        <v>3</v>
      </c>
      <c r="L88" s="16">
        <f t="shared" si="14"/>
        <v>0.17647058823529413</v>
      </c>
      <c r="M88" s="24">
        <v>24</v>
      </c>
      <c r="N88" s="9">
        <v>13</v>
      </c>
      <c r="O88" s="7">
        <v>2</v>
      </c>
      <c r="P88" s="8">
        <f t="shared" si="15"/>
        <v>0.15384615384615385</v>
      </c>
      <c r="Q88" s="23">
        <v>30</v>
      </c>
      <c r="R88" s="15">
        <v>13</v>
      </c>
      <c r="S88" s="15"/>
      <c r="T88" s="46">
        <f t="shared" si="16"/>
        <v>0</v>
      </c>
      <c r="U88" s="25"/>
      <c r="V88" s="6">
        <f t="shared" si="11"/>
        <v>5</v>
      </c>
    </row>
    <row r="89" spans="1:22" x14ac:dyDescent="0.25">
      <c r="A89" s="41" t="s">
        <v>62</v>
      </c>
      <c r="B89" s="15">
        <v>19</v>
      </c>
      <c r="C89" s="18"/>
      <c r="D89" s="16">
        <f t="shared" si="12"/>
        <v>0</v>
      </c>
      <c r="E89" s="37">
        <v>24</v>
      </c>
      <c r="F89" s="9">
        <v>11</v>
      </c>
      <c r="G89" s="3"/>
      <c r="H89" s="8">
        <f t="shared" si="13"/>
        <v>0</v>
      </c>
      <c r="I89" s="58"/>
      <c r="J89" s="18">
        <v>17</v>
      </c>
      <c r="K89" s="18"/>
      <c r="L89" s="16">
        <f t="shared" si="14"/>
        <v>0</v>
      </c>
      <c r="M89" s="25"/>
      <c r="N89" s="9">
        <v>13</v>
      </c>
      <c r="O89" s="3">
        <v>1</v>
      </c>
      <c r="P89" s="8">
        <f t="shared" si="15"/>
        <v>7.6923076923076927E-2</v>
      </c>
      <c r="Q89" s="58">
        <v>12</v>
      </c>
      <c r="R89" s="15">
        <v>13</v>
      </c>
      <c r="S89" s="18"/>
      <c r="T89" s="46">
        <f t="shared" si="16"/>
        <v>0</v>
      </c>
      <c r="U89" s="25"/>
      <c r="V89" s="6">
        <f t="shared" si="11"/>
        <v>1</v>
      </c>
    </row>
    <row r="90" spans="1:22" x14ac:dyDescent="0.25">
      <c r="A90" s="44" t="s">
        <v>72</v>
      </c>
      <c r="B90" s="15">
        <v>19</v>
      </c>
      <c r="C90" s="18">
        <v>2</v>
      </c>
      <c r="D90" s="16">
        <f t="shared" si="12"/>
        <v>0.10526315789473684</v>
      </c>
      <c r="E90" s="36"/>
      <c r="F90" s="9">
        <v>11</v>
      </c>
      <c r="G90" s="2"/>
      <c r="H90" s="8">
        <f t="shared" si="13"/>
        <v>0</v>
      </c>
      <c r="I90" s="26"/>
      <c r="J90" s="18">
        <v>17</v>
      </c>
      <c r="K90" s="18">
        <v>2</v>
      </c>
      <c r="L90" s="16">
        <f t="shared" si="14"/>
        <v>0.11764705882352941</v>
      </c>
      <c r="M90" s="25"/>
      <c r="N90" s="9">
        <v>13</v>
      </c>
      <c r="O90" s="2"/>
      <c r="P90" s="8">
        <f t="shared" si="15"/>
        <v>0</v>
      </c>
      <c r="Q90" s="26"/>
      <c r="R90" s="15">
        <v>13</v>
      </c>
      <c r="S90" s="18"/>
      <c r="T90" s="46">
        <f t="shared" si="16"/>
        <v>0</v>
      </c>
      <c r="U90" s="25"/>
      <c r="V90" s="6">
        <f t="shared" si="11"/>
        <v>4</v>
      </c>
    </row>
    <row r="91" spans="1:22" s="114" customFormat="1" x14ac:dyDescent="0.25">
      <c r="A91" s="123" t="s">
        <v>299</v>
      </c>
      <c r="B91" s="15">
        <v>19</v>
      </c>
      <c r="C91" s="18"/>
      <c r="D91" s="102">
        <f t="shared" si="12"/>
        <v>0</v>
      </c>
      <c r="E91" s="103"/>
      <c r="F91" s="104">
        <v>11</v>
      </c>
      <c r="G91" s="110"/>
      <c r="H91" s="102">
        <f t="shared" si="13"/>
        <v>0</v>
      </c>
      <c r="I91" s="107"/>
      <c r="J91" s="110">
        <v>17</v>
      </c>
      <c r="K91" s="110"/>
      <c r="L91" s="102">
        <f t="shared" si="14"/>
        <v>0</v>
      </c>
      <c r="M91" s="107"/>
      <c r="N91" s="104">
        <v>13</v>
      </c>
      <c r="O91" s="110"/>
      <c r="P91" s="102">
        <f t="shared" si="15"/>
        <v>0</v>
      </c>
      <c r="Q91" s="107"/>
      <c r="R91" s="101">
        <v>13</v>
      </c>
      <c r="S91" s="110"/>
      <c r="T91" s="106">
        <f t="shared" si="16"/>
        <v>0</v>
      </c>
      <c r="U91" s="107"/>
      <c r="V91" s="114">
        <f t="shared" si="11"/>
        <v>0</v>
      </c>
    </row>
    <row r="92" spans="1:22" s="114" customFormat="1" x14ac:dyDescent="0.25">
      <c r="A92" s="123" t="s">
        <v>303</v>
      </c>
      <c r="B92" s="15">
        <v>19</v>
      </c>
      <c r="C92" s="18">
        <v>1</v>
      </c>
      <c r="D92" s="102">
        <f t="shared" si="12"/>
        <v>5.2631578947368418E-2</v>
      </c>
      <c r="E92" s="109">
        <v>24</v>
      </c>
      <c r="F92" s="104">
        <v>11</v>
      </c>
      <c r="G92" s="110">
        <v>2</v>
      </c>
      <c r="H92" s="102">
        <f t="shared" si="13"/>
        <v>0.18181818181818182</v>
      </c>
      <c r="I92" s="107">
        <v>30</v>
      </c>
      <c r="J92" s="110">
        <v>17</v>
      </c>
      <c r="K92" s="110">
        <v>3</v>
      </c>
      <c r="L92" s="102">
        <f t="shared" si="14"/>
        <v>0.17647058823529413</v>
      </c>
      <c r="M92" s="107">
        <v>45</v>
      </c>
      <c r="N92" s="104">
        <v>13</v>
      </c>
      <c r="O92" s="110">
        <v>4</v>
      </c>
      <c r="P92" s="102">
        <f t="shared" si="15"/>
        <v>0.30769230769230771</v>
      </c>
      <c r="Q92" s="107">
        <v>75</v>
      </c>
      <c r="R92" s="101">
        <v>13</v>
      </c>
      <c r="S92" s="110"/>
      <c r="T92" s="106">
        <f t="shared" si="16"/>
        <v>0</v>
      </c>
      <c r="U92" s="107"/>
      <c r="V92" s="114">
        <f t="shared" si="11"/>
        <v>10</v>
      </c>
    </row>
    <row r="93" spans="1:22" s="114" customFormat="1" x14ac:dyDescent="0.25">
      <c r="A93" s="123" t="s">
        <v>313</v>
      </c>
      <c r="B93" s="15">
        <v>19</v>
      </c>
      <c r="C93" s="18"/>
      <c r="D93" s="102">
        <f t="shared" si="12"/>
        <v>0</v>
      </c>
      <c r="E93" s="103"/>
      <c r="F93" s="104">
        <v>11</v>
      </c>
      <c r="G93" s="110"/>
      <c r="H93" s="102">
        <f t="shared" si="13"/>
        <v>0</v>
      </c>
      <c r="I93" s="107"/>
      <c r="J93" s="110">
        <v>17</v>
      </c>
      <c r="K93" s="110"/>
      <c r="L93" s="102">
        <f t="shared" si="14"/>
        <v>0</v>
      </c>
      <c r="M93" s="107"/>
      <c r="N93" s="104">
        <v>13</v>
      </c>
      <c r="O93" s="110"/>
      <c r="P93" s="102">
        <f t="shared" si="15"/>
        <v>0</v>
      </c>
      <c r="Q93" s="107"/>
      <c r="R93" s="101">
        <v>13</v>
      </c>
      <c r="S93" s="110"/>
      <c r="T93" s="106">
        <f t="shared" si="16"/>
        <v>0</v>
      </c>
      <c r="U93" s="107"/>
      <c r="V93" s="114">
        <f t="shared" si="11"/>
        <v>0</v>
      </c>
    </row>
    <row r="94" spans="1:22" s="38" customFormat="1" ht="18.75" x14ac:dyDescent="0.3">
      <c r="A94" s="49" t="s">
        <v>85</v>
      </c>
      <c r="B94" s="32"/>
      <c r="C94" s="33"/>
      <c r="D94" s="34"/>
      <c r="E94" s="35">
        <f>SUM(E75:E93)</f>
        <v>158</v>
      </c>
      <c r="F94" s="35"/>
      <c r="G94" s="35"/>
      <c r="H94" s="35"/>
      <c r="I94" s="35">
        <f t="shared" ref="I94:U94" si="17">SUM(I75:I93)</f>
        <v>45</v>
      </c>
      <c r="J94" s="35"/>
      <c r="K94" s="35"/>
      <c r="L94" s="35"/>
      <c r="M94" s="35">
        <f t="shared" si="17"/>
        <v>311</v>
      </c>
      <c r="N94" s="35"/>
      <c r="O94" s="35"/>
      <c r="P94" s="35"/>
      <c r="Q94" s="35">
        <f t="shared" si="17"/>
        <v>345</v>
      </c>
      <c r="R94" s="35"/>
      <c r="S94" s="35"/>
      <c r="T94" s="35"/>
      <c r="U94" s="35">
        <f t="shared" si="17"/>
        <v>161</v>
      </c>
      <c r="V94" s="6">
        <f t="shared" si="11"/>
        <v>0</v>
      </c>
    </row>
    <row r="95" spans="1:22" ht="18.75" x14ac:dyDescent="0.25">
      <c r="A95" s="128" t="s">
        <v>63</v>
      </c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6">
        <f t="shared" si="11"/>
        <v>0</v>
      </c>
    </row>
    <row r="96" spans="1:22" ht="15" customHeight="1" x14ac:dyDescent="0.25">
      <c r="A96" s="50"/>
      <c r="B96" s="127" t="s">
        <v>77</v>
      </c>
      <c r="C96" s="127"/>
      <c r="D96" s="127"/>
      <c r="E96" s="127"/>
      <c r="F96" s="126" t="s">
        <v>78</v>
      </c>
      <c r="G96" s="126"/>
      <c r="H96" s="126"/>
      <c r="I96" s="126"/>
      <c r="J96" s="127" t="s">
        <v>79</v>
      </c>
      <c r="K96" s="127"/>
      <c r="L96" s="127"/>
      <c r="M96" s="127"/>
      <c r="N96" s="126" t="s">
        <v>89</v>
      </c>
      <c r="O96" s="126"/>
      <c r="P96" s="126"/>
      <c r="Q96" s="126"/>
      <c r="R96" s="127" t="s">
        <v>2</v>
      </c>
      <c r="S96" s="127"/>
      <c r="T96" s="127"/>
      <c r="U96" s="127"/>
      <c r="V96" s="6">
        <f t="shared" si="11"/>
        <v>0</v>
      </c>
    </row>
    <row r="97" spans="1:22" x14ac:dyDescent="0.25">
      <c r="A97" s="41" t="s">
        <v>64</v>
      </c>
      <c r="B97" s="15">
        <v>19</v>
      </c>
      <c r="C97" s="21"/>
      <c r="D97" s="16">
        <f t="shared" si="12"/>
        <v>0</v>
      </c>
      <c r="E97" s="36"/>
      <c r="F97" s="9">
        <v>11</v>
      </c>
      <c r="G97" s="14"/>
      <c r="H97" s="8">
        <f t="shared" si="13"/>
        <v>0</v>
      </c>
      <c r="I97" s="14"/>
      <c r="J97" s="17">
        <v>17</v>
      </c>
      <c r="K97" s="21"/>
      <c r="L97" s="16">
        <f t="shared" si="14"/>
        <v>0</v>
      </c>
      <c r="M97" s="21"/>
      <c r="N97" s="9">
        <v>13</v>
      </c>
      <c r="O97" s="14"/>
      <c r="P97" s="8">
        <f t="shared" si="15"/>
        <v>0</v>
      </c>
      <c r="Q97" s="14"/>
      <c r="R97" s="15">
        <v>13</v>
      </c>
      <c r="S97" s="21"/>
      <c r="T97" s="46">
        <f t="shared" si="16"/>
        <v>0</v>
      </c>
      <c r="U97" s="25"/>
      <c r="V97" s="6">
        <f t="shared" si="11"/>
        <v>0</v>
      </c>
    </row>
    <row r="98" spans="1:22" x14ac:dyDescent="0.25">
      <c r="A98" s="41" t="s">
        <v>65</v>
      </c>
      <c r="B98" s="15">
        <v>19</v>
      </c>
      <c r="C98" s="17"/>
      <c r="D98" s="16">
        <f t="shared" si="12"/>
        <v>0</v>
      </c>
      <c r="E98" s="36"/>
      <c r="F98" s="9">
        <v>11</v>
      </c>
      <c r="G98" s="10"/>
      <c r="H98" s="8">
        <f t="shared" si="13"/>
        <v>0</v>
      </c>
      <c r="I98" s="60"/>
      <c r="J98" s="17">
        <v>17</v>
      </c>
      <c r="K98" s="17"/>
      <c r="L98" s="16">
        <f t="shared" si="14"/>
        <v>0</v>
      </c>
      <c r="M98" s="37"/>
      <c r="N98" s="9">
        <v>13</v>
      </c>
      <c r="O98" s="11"/>
      <c r="P98" s="8">
        <f t="shared" si="15"/>
        <v>0</v>
      </c>
      <c r="Q98" s="61"/>
      <c r="R98" s="15">
        <v>13</v>
      </c>
      <c r="S98" s="17"/>
      <c r="T98" s="46">
        <f t="shared" si="16"/>
        <v>0</v>
      </c>
      <c r="U98" s="25"/>
      <c r="V98" s="6">
        <f t="shared" si="11"/>
        <v>0</v>
      </c>
    </row>
    <row r="99" spans="1:22" x14ac:dyDescent="0.25">
      <c r="A99" s="41" t="s">
        <v>66</v>
      </c>
      <c r="B99" s="15">
        <v>19</v>
      </c>
      <c r="C99" s="15"/>
      <c r="D99" s="16">
        <f t="shared" si="12"/>
        <v>0</v>
      </c>
      <c r="E99" s="36"/>
      <c r="F99" s="9">
        <v>11</v>
      </c>
      <c r="G99" s="4"/>
      <c r="H99" s="8">
        <f t="shared" si="13"/>
        <v>0</v>
      </c>
      <c r="I99" s="12"/>
      <c r="J99" s="17">
        <v>17</v>
      </c>
      <c r="K99" s="15"/>
      <c r="L99" s="16">
        <f t="shared" si="14"/>
        <v>0</v>
      </c>
      <c r="M99" s="24"/>
      <c r="N99" s="9">
        <v>13</v>
      </c>
      <c r="O99" s="4"/>
      <c r="P99" s="8">
        <f t="shared" si="15"/>
        <v>0</v>
      </c>
      <c r="Q99" s="12"/>
      <c r="R99" s="15">
        <v>13</v>
      </c>
      <c r="S99" s="15"/>
      <c r="T99" s="46">
        <f t="shared" si="16"/>
        <v>0</v>
      </c>
      <c r="U99" s="25"/>
      <c r="V99" s="6">
        <f t="shared" si="11"/>
        <v>0</v>
      </c>
    </row>
    <row r="100" spans="1:22" x14ac:dyDescent="0.25">
      <c r="A100" s="41" t="s">
        <v>67</v>
      </c>
      <c r="B100" s="15">
        <v>19</v>
      </c>
      <c r="C100" s="17"/>
      <c r="D100" s="16">
        <f t="shared" si="12"/>
        <v>0</v>
      </c>
      <c r="E100" s="36"/>
      <c r="F100" s="9">
        <v>11</v>
      </c>
      <c r="G100" s="10"/>
      <c r="H100" s="8">
        <f t="shared" si="13"/>
        <v>0</v>
      </c>
      <c r="I100" s="60"/>
      <c r="J100" s="17">
        <v>17</v>
      </c>
      <c r="K100" s="17"/>
      <c r="L100" s="16">
        <f t="shared" si="14"/>
        <v>0</v>
      </c>
      <c r="M100" s="37"/>
      <c r="N100" s="9">
        <v>13</v>
      </c>
      <c r="O100" s="11"/>
      <c r="P100" s="8">
        <f t="shared" si="15"/>
        <v>0</v>
      </c>
      <c r="Q100" s="61"/>
      <c r="R100" s="15">
        <v>13</v>
      </c>
      <c r="S100" s="17"/>
      <c r="T100" s="46">
        <f t="shared" si="16"/>
        <v>0</v>
      </c>
      <c r="U100" s="25"/>
      <c r="V100" s="6">
        <f t="shared" si="11"/>
        <v>0</v>
      </c>
    </row>
    <row r="101" spans="1:22" x14ac:dyDescent="0.25">
      <c r="A101" s="41" t="s">
        <v>68</v>
      </c>
      <c r="B101" s="15">
        <v>19</v>
      </c>
      <c r="C101" s="17"/>
      <c r="D101" s="16">
        <f t="shared" si="12"/>
        <v>0</v>
      </c>
      <c r="E101" s="36"/>
      <c r="F101" s="9">
        <v>11</v>
      </c>
      <c r="G101" s="11"/>
      <c r="H101" s="8">
        <f t="shared" si="13"/>
        <v>0</v>
      </c>
      <c r="I101" s="61"/>
      <c r="J101" s="17">
        <v>17</v>
      </c>
      <c r="K101" s="17"/>
      <c r="L101" s="16">
        <f t="shared" si="14"/>
        <v>0</v>
      </c>
      <c r="M101" s="37"/>
      <c r="N101" s="9">
        <v>13</v>
      </c>
      <c r="O101" s="11"/>
      <c r="P101" s="8">
        <f t="shared" si="15"/>
        <v>0</v>
      </c>
      <c r="Q101" s="61"/>
      <c r="R101" s="15">
        <v>13</v>
      </c>
      <c r="S101" s="17"/>
      <c r="T101" s="46">
        <f t="shared" si="16"/>
        <v>0</v>
      </c>
      <c r="U101" s="25"/>
      <c r="V101" s="6">
        <f t="shared" si="11"/>
        <v>0</v>
      </c>
    </row>
    <row r="102" spans="1:22" x14ac:dyDescent="0.25">
      <c r="A102" s="41" t="s">
        <v>69</v>
      </c>
      <c r="B102" s="15">
        <v>19</v>
      </c>
      <c r="C102" s="22"/>
      <c r="D102" s="16">
        <f t="shared" si="12"/>
        <v>0</v>
      </c>
      <c r="E102" s="36"/>
      <c r="F102" s="9">
        <v>11</v>
      </c>
      <c r="G102" s="5"/>
      <c r="H102" s="8">
        <f t="shared" si="13"/>
        <v>0</v>
      </c>
      <c r="I102" s="62"/>
      <c r="J102" s="17">
        <v>17</v>
      </c>
      <c r="K102" s="22"/>
      <c r="L102" s="16">
        <f t="shared" si="14"/>
        <v>0</v>
      </c>
      <c r="M102" s="63"/>
      <c r="N102" s="9">
        <v>13</v>
      </c>
      <c r="O102" s="5"/>
      <c r="P102" s="8">
        <f t="shared" si="15"/>
        <v>0</v>
      </c>
      <c r="Q102" s="62"/>
      <c r="R102" s="15">
        <v>13</v>
      </c>
      <c r="S102" s="22"/>
      <c r="T102" s="46">
        <f t="shared" si="16"/>
        <v>0</v>
      </c>
      <c r="U102" s="25"/>
      <c r="V102" s="6">
        <f t="shared" si="11"/>
        <v>0</v>
      </c>
    </row>
    <row r="103" spans="1:22" ht="18.75" x14ac:dyDescent="0.25">
      <c r="A103" s="49" t="s">
        <v>85</v>
      </c>
      <c r="B103" s="32"/>
      <c r="C103" s="33"/>
      <c r="D103" s="34"/>
      <c r="E103" s="35">
        <f>SUM(E96:E102)</f>
        <v>0</v>
      </c>
      <c r="F103" s="35"/>
      <c r="G103" s="35"/>
      <c r="H103" s="35"/>
      <c r="I103" s="35">
        <f t="shared" ref="I103:U103" si="18">SUM(I96:I102)</f>
        <v>0</v>
      </c>
      <c r="J103" s="35"/>
      <c r="K103" s="35"/>
      <c r="L103" s="35"/>
      <c r="M103" s="35">
        <f t="shared" si="18"/>
        <v>0</v>
      </c>
      <c r="N103" s="35"/>
      <c r="O103" s="35"/>
      <c r="P103" s="35"/>
      <c r="Q103" s="35">
        <f t="shared" si="18"/>
        <v>0</v>
      </c>
      <c r="R103" s="35"/>
      <c r="S103" s="35"/>
      <c r="T103" s="35"/>
      <c r="U103" s="35">
        <f t="shared" si="18"/>
        <v>0</v>
      </c>
      <c r="V103" s="6">
        <f t="shared" si="11"/>
        <v>0</v>
      </c>
    </row>
    <row r="104" spans="1:22" ht="18.75" x14ac:dyDescent="0.25">
      <c r="A104" s="128" t="s">
        <v>70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6">
        <f t="shared" si="11"/>
        <v>0</v>
      </c>
    </row>
    <row r="105" spans="1:22" ht="15" customHeight="1" x14ac:dyDescent="0.25">
      <c r="A105" s="41"/>
      <c r="B105" s="127" t="s">
        <v>77</v>
      </c>
      <c r="C105" s="127"/>
      <c r="D105" s="127"/>
      <c r="E105" s="127"/>
      <c r="F105" s="126" t="s">
        <v>78</v>
      </c>
      <c r="G105" s="126"/>
      <c r="H105" s="126"/>
      <c r="I105" s="126"/>
      <c r="J105" s="127" t="s">
        <v>79</v>
      </c>
      <c r="K105" s="127"/>
      <c r="L105" s="127"/>
      <c r="M105" s="127"/>
      <c r="N105" s="126" t="s">
        <v>89</v>
      </c>
      <c r="O105" s="126"/>
      <c r="P105" s="126"/>
      <c r="Q105" s="126"/>
      <c r="R105" s="127" t="s">
        <v>2</v>
      </c>
      <c r="S105" s="127"/>
      <c r="T105" s="127"/>
      <c r="U105" s="127"/>
      <c r="V105" s="6">
        <f t="shared" si="11"/>
        <v>0</v>
      </c>
    </row>
    <row r="106" spans="1:22" x14ac:dyDescent="0.25">
      <c r="A106" s="52" t="s">
        <v>73</v>
      </c>
      <c r="B106" s="15">
        <v>19</v>
      </c>
      <c r="C106" s="17"/>
      <c r="D106" s="16">
        <f t="shared" si="12"/>
        <v>0</v>
      </c>
      <c r="E106" s="36"/>
      <c r="F106" s="9">
        <v>11</v>
      </c>
      <c r="G106" s="11"/>
      <c r="H106" s="8">
        <f t="shared" si="13"/>
        <v>0</v>
      </c>
      <c r="I106" s="61"/>
      <c r="J106" s="17">
        <v>17</v>
      </c>
      <c r="K106" s="17"/>
      <c r="L106" s="16">
        <f t="shared" si="14"/>
        <v>0</v>
      </c>
      <c r="M106" s="37"/>
      <c r="N106" s="9">
        <v>13</v>
      </c>
      <c r="O106" s="11">
        <v>1</v>
      </c>
      <c r="P106" s="8">
        <f t="shared" si="15"/>
        <v>7.6923076923076927E-2</v>
      </c>
      <c r="Q106" s="61">
        <v>4</v>
      </c>
      <c r="R106" s="15">
        <v>13</v>
      </c>
      <c r="S106" s="17">
        <v>6</v>
      </c>
      <c r="T106" s="46">
        <f t="shared" si="16"/>
        <v>0.46153846153846156</v>
      </c>
      <c r="U106" s="25">
        <v>84</v>
      </c>
      <c r="V106" s="6">
        <f t="shared" si="11"/>
        <v>7</v>
      </c>
    </row>
    <row r="107" spans="1:22" x14ac:dyDescent="0.25">
      <c r="A107" s="52" t="s">
        <v>91</v>
      </c>
      <c r="B107" s="15">
        <v>19</v>
      </c>
      <c r="C107" s="17"/>
      <c r="D107" s="16">
        <f t="shared" si="12"/>
        <v>0</v>
      </c>
      <c r="E107" s="36"/>
      <c r="F107" s="9">
        <v>11</v>
      </c>
      <c r="G107" s="11"/>
      <c r="H107" s="8">
        <f t="shared" si="13"/>
        <v>0</v>
      </c>
      <c r="I107" s="61"/>
      <c r="J107" s="17">
        <v>17</v>
      </c>
      <c r="K107" s="17"/>
      <c r="L107" s="16">
        <f t="shared" si="14"/>
        <v>0</v>
      </c>
      <c r="M107" s="37"/>
      <c r="N107" s="9">
        <v>13</v>
      </c>
      <c r="O107" s="11">
        <v>1</v>
      </c>
      <c r="P107" s="8">
        <f t="shared" si="15"/>
        <v>7.6923076923076927E-2</v>
      </c>
      <c r="Q107" s="61">
        <v>4</v>
      </c>
      <c r="R107" s="15">
        <v>13</v>
      </c>
      <c r="S107" s="17">
        <v>5</v>
      </c>
      <c r="T107" s="46">
        <f t="shared" si="16"/>
        <v>0.38461538461538464</v>
      </c>
      <c r="U107" s="25">
        <v>60</v>
      </c>
      <c r="V107" s="6">
        <f t="shared" si="11"/>
        <v>6</v>
      </c>
    </row>
    <row r="108" spans="1:22" x14ac:dyDescent="0.25">
      <c r="A108" s="52" t="s">
        <v>74</v>
      </c>
      <c r="B108" s="15">
        <v>19</v>
      </c>
      <c r="C108" s="17"/>
      <c r="D108" s="16">
        <f t="shared" si="12"/>
        <v>0</v>
      </c>
      <c r="E108" s="36"/>
      <c r="F108" s="9">
        <v>11</v>
      </c>
      <c r="G108" s="11"/>
      <c r="H108" s="8">
        <f t="shared" si="13"/>
        <v>0</v>
      </c>
      <c r="I108" s="61"/>
      <c r="J108" s="17">
        <v>17</v>
      </c>
      <c r="K108" s="17">
        <v>6</v>
      </c>
      <c r="L108" s="16">
        <f t="shared" si="14"/>
        <v>0.35294117647058826</v>
      </c>
      <c r="M108" s="37">
        <v>72</v>
      </c>
      <c r="N108" s="9">
        <v>13</v>
      </c>
      <c r="O108" s="11"/>
      <c r="P108" s="8">
        <f t="shared" si="15"/>
        <v>0</v>
      </c>
      <c r="Q108" s="61"/>
      <c r="R108" s="15">
        <v>13</v>
      </c>
      <c r="S108" s="17">
        <v>2</v>
      </c>
      <c r="T108" s="46">
        <f t="shared" si="16"/>
        <v>0.15384615384615385</v>
      </c>
      <c r="U108" s="25">
        <v>16</v>
      </c>
      <c r="V108" s="6">
        <f t="shared" si="11"/>
        <v>8</v>
      </c>
    </row>
    <row r="109" spans="1:22" s="114" customFormat="1" ht="30" x14ac:dyDescent="0.25">
      <c r="A109" s="116" t="s">
        <v>333</v>
      </c>
      <c r="B109" s="15">
        <v>19</v>
      </c>
      <c r="C109" s="37"/>
      <c r="D109" s="118">
        <f t="shared" si="12"/>
        <v>0</v>
      </c>
      <c r="E109" s="119"/>
      <c r="F109" s="120">
        <v>11</v>
      </c>
      <c r="G109" s="120">
        <v>21</v>
      </c>
      <c r="H109" s="118">
        <f t="shared" si="13"/>
        <v>1.9090909090909092</v>
      </c>
      <c r="I109" s="119">
        <v>315</v>
      </c>
      <c r="J109" s="120">
        <v>17</v>
      </c>
      <c r="K109" s="120"/>
      <c r="L109" s="118">
        <f t="shared" si="14"/>
        <v>0</v>
      </c>
      <c r="M109" s="119"/>
      <c r="N109" s="120">
        <v>13</v>
      </c>
      <c r="O109" s="120">
        <v>11</v>
      </c>
      <c r="P109" s="118">
        <f t="shared" si="15"/>
        <v>0.84615384615384615</v>
      </c>
      <c r="Q109" s="119">
        <v>99</v>
      </c>
      <c r="R109" s="117">
        <v>26</v>
      </c>
      <c r="S109" s="120">
        <v>15</v>
      </c>
      <c r="T109" s="121">
        <f t="shared" si="16"/>
        <v>0.57692307692307687</v>
      </c>
      <c r="U109" s="122">
        <v>180</v>
      </c>
      <c r="V109" s="114">
        <f t="shared" si="11"/>
        <v>47</v>
      </c>
    </row>
    <row r="110" spans="1:22" x14ac:dyDescent="0.25">
      <c r="A110" s="52" t="s">
        <v>71</v>
      </c>
      <c r="B110" s="15">
        <v>19</v>
      </c>
      <c r="C110" s="17"/>
      <c r="D110" s="16">
        <f t="shared" si="12"/>
        <v>0</v>
      </c>
      <c r="E110" s="37">
        <v>18</v>
      </c>
      <c r="F110" s="9">
        <v>11</v>
      </c>
      <c r="G110" s="11"/>
      <c r="H110" s="8">
        <f t="shared" si="13"/>
        <v>0</v>
      </c>
      <c r="I110" s="61"/>
      <c r="J110" s="17">
        <v>17</v>
      </c>
      <c r="K110" s="17">
        <v>38</v>
      </c>
      <c r="L110" s="16">
        <f t="shared" si="14"/>
        <v>2.2352941176470589</v>
      </c>
      <c r="M110" s="37">
        <v>342</v>
      </c>
      <c r="N110" s="9">
        <v>13</v>
      </c>
      <c r="O110" s="11">
        <v>2</v>
      </c>
      <c r="P110" s="8">
        <f t="shared" si="15"/>
        <v>0.15384615384615385</v>
      </c>
      <c r="Q110" s="61">
        <v>6</v>
      </c>
      <c r="R110" s="15">
        <v>13</v>
      </c>
      <c r="S110" s="17">
        <v>28</v>
      </c>
      <c r="T110" s="46">
        <f t="shared" si="16"/>
        <v>2.1538461538461537</v>
      </c>
      <c r="U110" s="25">
        <v>252</v>
      </c>
      <c r="V110" s="6">
        <f t="shared" si="11"/>
        <v>68</v>
      </c>
    </row>
    <row r="111" spans="1:22" ht="18.75" x14ac:dyDescent="0.25">
      <c r="A111" s="51" t="s">
        <v>85</v>
      </c>
      <c r="B111" s="53"/>
      <c r="C111" s="39"/>
      <c r="D111" s="39"/>
      <c r="E111" s="55">
        <f>SUM(E105:E110)</f>
        <v>18</v>
      </c>
      <c r="F111" s="40"/>
      <c r="G111" s="40"/>
      <c r="H111" s="40"/>
      <c r="I111" s="55">
        <f>SUM(I105:I110)</f>
        <v>315</v>
      </c>
      <c r="J111" s="40"/>
      <c r="K111" s="40"/>
      <c r="L111" s="40"/>
      <c r="M111" s="55">
        <f>SUM(M105:M110)</f>
        <v>414</v>
      </c>
      <c r="N111" s="40"/>
      <c r="O111" s="40"/>
      <c r="P111" s="40"/>
      <c r="Q111" s="55">
        <f>SUM(Q105:Q110)</f>
        <v>113</v>
      </c>
      <c r="R111" s="40"/>
      <c r="S111" s="40"/>
      <c r="T111" s="40"/>
      <c r="U111" s="55">
        <f>SUM(U105:U110)</f>
        <v>592</v>
      </c>
      <c r="V111" s="6">
        <f t="shared" si="11"/>
        <v>0</v>
      </c>
    </row>
    <row r="112" spans="1:22" ht="18.75" x14ac:dyDescent="0.25">
      <c r="A112" s="111" t="s">
        <v>90</v>
      </c>
      <c r="B112" s="111"/>
      <c r="C112" s="112"/>
      <c r="D112" s="112"/>
      <c r="E112" s="113">
        <f>SUM(E111,E103,E94,E72,E62,E48,E43,E27)</f>
        <v>191</v>
      </c>
      <c r="F112" s="113"/>
      <c r="G112" s="113"/>
      <c r="H112" s="113"/>
      <c r="I112" s="113">
        <f t="shared" ref="I112:U112" si="19">SUM(I111,I103,I94,I72,I62,I48,I43,I27)</f>
        <v>910.5</v>
      </c>
      <c r="J112" s="113"/>
      <c r="K112" s="113"/>
      <c r="L112" s="113"/>
      <c r="M112" s="113">
        <f t="shared" si="19"/>
        <v>1941.5</v>
      </c>
      <c r="N112" s="113"/>
      <c r="O112" s="113"/>
      <c r="P112" s="113"/>
      <c r="Q112" s="113">
        <f t="shared" si="19"/>
        <v>1456.5</v>
      </c>
      <c r="R112" s="113"/>
      <c r="S112" s="113"/>
      <c r="T112" s="113"/>
      <c r="U112" s="113">
        <f t="shared" si="19"/>
        <v>2182.5</v>
      </c>
      <c r="V112" s="6">
        <f t="shared" si="11"/>
        <v>0</v>
      </c>
    </row>
    <row r="115" spans="5:5" x14ac:dyDescent="0.25">
      <c r="E115" s="124"/>
    </row>
  </sheetData>
  <mergeCells count="53">
    <mergeCell ref="B105:E105"/>
    <mergeCell ref="F105:I105"/>
    <mergeCell ref="J105:M105"/>
    <mergeCell ref="N105:Q105"/>
    <mergeCell ref="R105:U105"/>
    <mergeCell ref="A95:U95"/>
    <mergeCell ref="A104:U104"/>
    <mergeCell ref="B74:E74"/>
    <mergeCell ref="F74:I74"/>
    <mergeCell ref="J74:M74"/>
    <mergeCell ref="N74:Q74"/>
    <mergeCell ref="R74:U74"/>
    <mergeCell ref="B96:E96"/>
    <mergeCell ref="F96:I96"/>
    <mergeCell ref="J96:M96"/>
    <mergeCell ref="N96:Q96"/>
    <mergeCell ref="R96:U96"/>
    <mergeCell ref="A28:U28"/>
    <mergeCell ref="A44:U44"/>
    <mergeCell ref="A49:U49"/>
    <mergeCell ref="A63:U63"/>
    <mergeCell ref="A73:U73"/>
    <mergeCell ref="B64:E64"/>
    <mergeCell ref="F64:I64"/>
    <mergeCell ref="J64:M64"/>
    <mergeCell ref="N64:Q64"/>
    <mergeCell ref="R64:U64"/>
    <mergeCell ref="B50:E50"/>
    <mergeCell ref="F50:I50"/>
    <mergeCell ref="J50:M50"/>
    <mergeCell ref="N50:Q50"/>
    <mergeCell ref="R50:U50"/>
    <mergeCell ref="B45:E45"/>
    <mergeCell ref="F45:I45"/>
    <mergeCell ref="J45:M45"/>
    <mergeCell ref="N45:Q45"/>
    <mergeCell ref="R45:U45"/>
    <mergeCell ref="B29:E29"/>
    <mergeCell ref="F29:I29"/>
    <mergeCell ref="J29:M29"/>
    <mergeCell ref="N29:Q29"/>
    <mergeCell ref="R29:U29"/>
    <mergeCell ref="B2:E2"/>
    <mergeCell ref="F2:I2"/>
    <mergeCell ref="J2:M2"/>
    <mergeCell ref="N9:Q9"/>
    <mergeCell ref="R9:U9"/>
    <mergeCell ref="B9:E9"/>
    <mergeCell ref="F9:I9"/>
    <mergeCell ref="J9:M9"/>
    <mergeCell ref="A8:U8"/>
    <mergeCell ref="N2:Q2"/>
    <mergeCell ref="R2:U2"/>
  </mergeCells>
  <phoneticPr fontId="0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zoomScaleNormal="100" workbookViewId="0">
      <selection activeCell="D38" sqref="D38"/>
    </sheetView>
  </sheetViews>
  <sheetFormatPr baseColWidth="10" defaultRowHeight="15" x14ac:dyDescent="0.25"/>
  <cols>
    <col min="1" max="1" width="72.7109375" customWidth="1"/>
    <col min="2" max="2" width="6.5703125" bestFit="1" customWidth="1"/>
    <col min="3" max="3" width="10" bestFit="1" customWidth="1"/>
    <col min="4" max="4" width="10.85546875" bestFit="1" customWidth="1"/>
    <col min="5" max="5" width="10.42578125" bestFit="1" customWidth="1"/>
    <col min="6" max="6" width="6.28515625" bestFit="1" customWidth="1"/>
    <col min="7" max="7" width="10.7109375" bestFit="1" customWidth="1"/>
  </cols>
  <sheetData>
    <row r="1" spans="1:7" ht="15" customHeight="1" x14ac:dyDescent="0.25">
      <c r="A1" s="71"/>
      <c r="B1" s="71"/>
      <c r="C1" s="71"/>
      <c r="D1" s="71"/>
      <c r="E1" s="71"/>
      <c r="F1" s="71"/>
      <c r="G1" s="71"/>
    </row>
    <row r="2" spans="1:7" x14ac:dyDescent="0.25">
      <c r="A2" s="72" t="s">
        <v>92</v>
      </c>
      <c r="B2" s="72">
        <v>5</v>
      </c>
      <c r="C2" s="72">
        <v>4</v>
      </c>
      <c r="D2" s="72">
        <v>3</v>
      </c>
      <c r="E2" s="72">
        <v>2</v>
      </c>
      <c r="F2" s="72">
        <v>1</v>
      </c>
      <c r="G2" s="72" t="s">
        <v>93</v>
      </c>
    </row>
    <row r="3" spans="1:7" x14ac:dyDescent="0.25">
      <c r="A3" s="73" t="s">
        <v>94</v>
      </c>
      <c r="B3" s="74" t="s">
        <v>95</v>
      </c>
      <c r="C3" s="74" t="s">
        <v>96</v>
      </c>
      <c r="D3" s="74" t="s">
        <v>97</v>
      </c>
      <c r="E3" s="74" t="s">
        <v>98</v>
      </c>
      <c r="F3" s="74" t="s">
        <v>99</v>
      </c>
      <c r="G3" s="75">
        <v>4</v>
      </c>
    </row>
    <row r="4" spans="1:7" x14ac:dyDescent="0.25">
      <c r="A4" s="73" t="s">
        <v>100</v>
      </c>
      <c r="B4" s="74" t="s">
        <v>95</v>
      </c>
      <c r="C4" s="74" t="s">
        <v>96</v>
      </c>
      <c r="D4" s="74" t="s">
        <v>97</v>
      </c>
      <c r="E4" s="74" t="s">
        <v>98</v>
      </c>
      <c r="F4" s="74" t="s">
        <v>99</v>
      </c>
      <c r="G4" s="75">
        <v>3</v>
      </c>
    </row>
    <row r="5" spans="1:7" x14ac:dyDescent="0.25">
      <c r="A5" s="73" t="s">
        <v>101</v>
      </c>
      <c r="B5" s="74" t="s">
        <v>102</v>
      </c>
      <c r="C5" s="74" t="s">
        <v>103</v>
      </c>
      <c r="D5" s="74" t="s">
        <v>104</v>
      </c>
      <c r="E5" s="74" t="s">
        <v>105</v>
      </c>
      <c r="F5" s="74" t="s">
        <v>106</v>
      </c>
      <c r="G5" s="75">
        <v>3</v>
      </c>
    </row>
    <row r="6" spans="1:7" x14ac:dyDescent="0.25">
      <c r="A6" s="73" t="s">
        <v>107</v>
      </c>
      <c r="B6" s="74" t="s">
        <v>102</v>
      </c>
      <c r="C6" s="74" t="s">
        <v>103</v>
      </c>
      <c r="D6" s="74" t="s">
        <v>104</v>
      </c>
      <c r="E6" s="74" t="s">
        <v>105</v>
      </c>
      <c r="F6" s="74" t="s">
        <v>106</v>
      </c>
      <c r="G6" s="75">
        <v>2</v>
      </c>
    </row>
    <row r="7" spans="1:7" x14ac:dyDescent="0.25">
      <c r="A7" s="73" t="s">
        <v>108</v>
      </c>
      <c r="B7" s="74" t="s">
        <v>102</v>
      </c>
      <c r="C7" s="74" t="s">
        <v>103</v>
      </c>
      <c r="D7" s="74" t="s">
        <v>104</v>
      </c>
      <c r="E7" s="74" t="s">
        <v>105</v>
      </c>
      <c r="F7" s="74" t="s">
        <v>106</v>
      </c>
      <c r="G7" s="75">
        <v>3</v>
      </c>
    </row>
    <row r="8" spans="1:7" ht="15" customHeight="1" x14ac:dyDescent="0.25">
      <c r="A8" s="73" t="s">
        <v>109</v>
      </c>
      <c r="B8" s="74" t="s">
        <v>102</v>
      </c>
      <c r="C8" s="74" t="s">
        <v>103</v>
      </c>
      <c r="D8" s="74" t="s">
        <v>104</v>
      </c>
      <c r="E8" s="74" t="s">
        <v>105</v>
      </c>
      <c r="F8" s="74" t="s">
        <v>106</v>
      </c>
      <c r="G8" s="75">
        <v>2</v>
      </c>
    </row>
    <row r="9" spans="1:7" ht="15" customHeight="1" x14ac:dyDescent="0.25">
      <c r="A9" s="73" t="s">
        <v>110</v>
      </c>
      <c r="B9" s="74" t="s">
        <v>111</v>
      </c>
      <c r="C9" s="74" t="s">
        <v>112</v>
      </c>
      <c r="D9" s="74" t="s">
        <v>113</v>
      </c>
      <c r="E9" s="74" t="s">
        <v>114</v>
      </c>
      <c r="F9" s="74" t="s">
        <v>99</v>
      </c>
      <c r="G9" s="75">
        <v>3</v>
      </c>
    </row>
    <row r="10" spans="1:7" ht="15" customHeight="1" x14ac:dyDescent="0.25">
      <c r="A10" s="73" t="s">
        <v>115</v>
      </c>
      <c r="B10" s="74" t="s">
        <v>111</v>
      </c>
      <c r="C10" s="74" t="s">
        <v>112</v>
      </c>
      <c r="D10" s="74" t="s">
        <v>113</v>
      </c>
      <c r="E10" s="74" t="s">
        <v>114</v>
      </c>
      <c r="F10" s="74" t="s">
        <v>99</v>
      </c>
      <c r="G10" s="75">
        <v>2</v>
      </c>
    </row>
    <row r="11" spans="1:7" x14ac:dyDescent="0.25">
      <c r="A11" s="73" t="s">
        <v>116</v>
      </c>
      <c r="B11" s="74" t="s">
        <v>111</v>
      </c>
      <c r="C11" s="74" t="s">
        <v>112</v>
      </c>
      <c r="D11" s="74" t="s">
        <v>113</v>
      </c>
      <c r="E11" s="74" t="s">
        <v>114</v>
      </c>
      <c r="F11" s="74" t="s">
        <v>99</v>
      </c>
      <c r="G11" s="75">
        <v>1</v>
      </c>
    </row>
    <row r="12" spans="1:7" ht="15" customHeight="1" x14ac:dyDescent="0.25">
      <c r="A12" s="73" t="s">
        <v>117</v>
      </c>
      <c r="B12" s="74" t="s">
        <v>118</v>
      </c>
      <c r="C12" s="74" t="s">
        <v>119</v>
      </c>
      <c r="D12" s="74" t="s">
        <v>120</v>
      </c>
      <c r="E12" s="74" t="s">
        <v>121</v>
      </c>
      <c r="F12" s="74" t="s">
        <v>106</v>
      </c>
      <c r="G12" s="75">
        <v>1</v>
      </c>
    </row>
    <row r="13" spans="1:7" ht="15" customHeight="1" x14ac:dyDescent="0.25">
      <c r="A13" s="73" t="s">
        <v>122</v>
      </c>
      <c r="B13" s="74" t="s">
        <v>111</v>
      </c>
      <c r="C13" s="74" t="s">
        <v>112</v>
      </c>
      <c r="D13" s="74" t="s">
        <v>113</v>
      </c>
      <c r="E13" s="74" t="s">
        <v>123</v>
      </c>
      <c r="F13" s="74" t="s">
        <v>99</v>
      </c>
      <c r="G13" s="75">
        <v>2</v>
      </c>
    </row>
    <row r="14" spans="1:7" x14ac:dyDescent="0.25">
      <c r="A14" s="73" t="s">
        <v>124</v>
      </c>
      <c r="B14" s="74" t="s">
        <v>111</v>
      </c>
      <c r="C14" s="74" t="s">
        <v>112</v>
      </c>
      <c r="D14" s="74" t="s">
        <v>113</v>
      </c>
      <c r="E14" s="74" t="s">
        <v>123</v>
      </c>
      <c r="F14" s="74" t="s">
        <v>99</v>
      </c>
      <c r="G14" s="75">
        <v>1</v>
      </c>
    </row>
    <row r="15" spans="1:7" x14ac:dyDescent="0.25">
      <c r="A15" s="73" t="s">
        <v>125</v>
      </c>
      <c r="B15" s="74" t="s">
        <v>95</v>
      </c>
      <c r="C15" s="74" t="s">
        <v>96</v>
      </c>
      <c r="D15" s="74" t="s">
        <v>97</v>
      </c>
      <c r="E15" s="74" t="s">
        <v>98</v>
      </c>
      <c r="F15" s="74" t="s">
        <v>99</v>
      </c>
      <c r="G15" s="75">
        <v>2</v>
      </c>
    </row>
    <row r="16" spans="1:7" x14ac:dyDescent="0.25">
      <c r="A16" s="73" t="s">
        <v>289</v>
      </c>
      <c r="B16" s="74" t="s">
        <v>95</v>
      </c>
      <c r="C16" s="74" t="s">
        <v>96</v>
      </c>
      <c r="D16" s="74" t="s">
        <v>97</v>
      </c>
      <c r="E16" s="74" t="s">
        <v>98</v>
      </c>
      <c r="F16" s="74" t="s">
        <v>99</v>
      </c>
      <c r="G16" s="75">
        <v>4</v>
      </c>
    </row>
    <row r="17" spans="1:7" x14ac:dyDescent="0.25">
      <c r="A17" s="73" t="s">
        <v>288</v>
      </c>
      <c r="B17" s="74" t="s">
        <v>95</v>
      </c>
      <c r="C17" s="74" t="s">
        <v>96</v>
      </c>
      <c r="D17" s="74" t="s">
        <v>97</v>
      </c>
      <c r="E17" s="74" t="s">
        <v>98</v>
      </c>
      <c r="F17" s="74" t="s">
        <v>99</v>
      </c>
      <c r="G17" s="75">
        <v>2</v>
      </c>
    </row>
    <row r="18" spans="1:7" x14ac:dyDescent="0.25">
      <c r="A18" s="73" t="s">
        <v>127</v>
      </c>
      <c r="B18" s="74" t="s">
        <v>95</v>
      </c>
      <c r="C18" s="74" t="s">
        <v>96</v>
      </c>
      <c r="D18" s="74" t="s">
        <v>97</v>
      </c>
      <c r="E18" s="74" t="s">
        <v>98</v>
      </c>
      <c r="F18" s="74" t="s">
        <v>99</v>
      </c>
      <c r="G18" s="75">
        <v>4</v>
      </c>
    </row>
    <row r="19" spans="1:7" x14ac:dyDescent="0.25">
      <c r="A19" s="73" t="s">
        <v>128</v>
      </c>
      <c r="B19" s="74" t="s">
        <v>95</v>
      </c>
      <c r="C19" s="74" t="s">
        <v>96</v>
      </c>
      <c r="D19" s="74" t="s">
        <v>97</v>
      </c>
      <c r="E19" s="74" t="s">
        <v>98</v>
      </c>
      <c r="F19" s="74" t="s">
        <v>99</v>
      </c>
      <c r="G19" s="75">
        <v>4</v>
      </c>
    </row>
    <row r="20" spans="1:7" x14ac:dyDescent="0.25">
      <c r="A20" s="73" t="s">
        <v>129</v>
      </c>
      <c r="B20" s="74" t="s">
        <v>95</v>
      </c>
      <c r="C20" s="74" t="s">
        <v>96</v>
      </c>
      <c r="D20" s="74" t="s">
        <v>97</v>
      </c>
      <c r="E20" s="74" t="s">
        <v>98</v>
      </c>
      <c r="F20" s="74" t="s">
        <v>99</v>
      </c>
      <c r="G20" s="75">
        <v>4</v>
      </c>
    </row>
    <row r="21" spans="1:7" ht="15.75" customHeight="1" x14ac:dyDescent="0.25">
      <c r="A21" s="73" t="s">
        <v>247</v>
      </c>
      <c r="B21" s="74" t="s">
        <v>95</v>
      </c>
      <c r="C21" s="74" t="s">
        <v>96</v>
      </c>
      <c r="D21" s="74" t="s">
        <v>97</v>
      </c>
      <c r="E21" s="74" t="s">
        <v>98</v>
      </c>
      <c r="F21" s="74" t="s">
        <v>99</v>
      </c>
      <c r="G21" s="75">
        <v>2</v>
      </c>
    </row>
    <row r="22" spans="1:7" x14ac:dyDescent="0.25">
      <c r="A22" s="73" t="s">
        <v>130</v>
      </c>
      <c r="B22" s="74" t="s">
        <v>95</v>
      </c>
      <c r="C22" s="74" t="s">
        <v>96</v>
      </c>
      <c r="D22" s="74" t="s">
        <v>97</v>
      </c>
      <c r="E22" s="74" t="s">
        <v>98</v>
      </c>
      <c r="F22" s="74" t="s">
        <v>99</v>
      </c>
      <c r="G22" s="75">
        <v>2</v>
      </c>
    </row>
    <row r="23" spans="1:7" x14ac:dyDescent="0.25">
      <c r="A23" s="73" t="s">
        <v>132</v>
      </c>
      <c r="B23" s="74" t="s">
        <v>95</v>
      </c>
      <c r="C23" s="74" t="s">
        <v>96</v>
      </c>
      <c r="D23" s="74" t="s">
        <v>97</v>
      </c>
      <c r="E23" s="74" t="s">
        <v>98</v>
      </c>
      <c r="F23" s="74" t="s">
        <v>99</v>
      </c>
      <c r="G23" s="75">
        <v>1</v>
      </c>
    </row>
    <row r="24" spans="1:7" x14ac:dyDescent="0.25">
      <c r="A24" s="76" t="s">
        <v>290</v>
      </c>
      <c r="B24" s="72">
        <v>5</v>
      </c>
      <c r="C24" s="72">
        <v>4</v>
      </c>
      <c r="D24" s="72">
        <v>3</v>
      </c>
      <c r="E24" s="72">
        <v>2</v>
      </c>
      <c r="F24" s="72">
        <v>1</v>
      </c>
      <c r="G24" s="72" t="s">
        <v>93</v>
      </c>
    </row>
    <row r="25" spans="1:7" ht="15" customHeight="1" x14ac:dyDescent="0.25">
      <c r="A25" s="73" t="s">
        <v>133</v>
      </c>
      <c r="B25" s="74" t="s">
        <v>134</v>
      </c>
      <c r="C25" s="77" t="s">
        <v>135</v>
      </c>
      <c r="D25" s="74" t="s">
        <v>136</v>
      </c>
      <c r="E25" s="74" t="s">
        <v>121</v>
      </c>
      <c r="F25" s="74" t="s">
        <v>137</v>
      </c>
      <c r="G25" s="75">
        <v>4</v>
      </c>
    </row>
    <row r="26" spans="1:7" x14ac:dyDescent="0.25">
      <c r="A26" s="73" t="s">
        <v>138</v>
      </c>
      <c r="B26" s="74" t="s">
        <v>139</v>
      </c>
      <c r="C26" s="74" t="s">
        <v>140</v>
      </c>
      <c r="D26" s="74" t="s">
        <v>141</v>
      </c>
      <c r="E26" s="77" t="s">
        <v>142</v>
      </c>
      <c r="F26" s="74" t="s">
        <v>143</v>
      </c>
      <c r="G26" s="75">
        <v>3</v>
      </c>
    </row>
    <row r="27" spans="1:7" x14ac:dyDescent="0.25">
      <c r="A27" s="73" t="s">
        <v>144</v>
      </c>
      <c r="B27" s="74" t="s">
        <v>139</v>
      </c>
      <c r="C27" s="74" t="s">
        <v>140</v>
      </c>
      <c r="D27" s="74" t="s">
        <v>141</v>
      </c>
      <c r="E27" s="77" t="s">
        <v>142</v>
      </c>
      <c r="F27" s="74" t="s">
        <v>143</v>
      </c>
      <c r="G27" s="75">
        <v>2</v>
      </c>
    </row>
    <row r="28" spans="1:7" ht="15" customHeight="1" x14ac:dyDescent="0.25">
      <c r="A28" s="78" t="s">
        <v>145</v>
      </c>
      <c r="B28" s="133" t="s">
        <v>146</v>
      </c>
      <c r="C28" s="133"/>
      <c r="D28" s="133"/>
      <c r="E28" s="133"/>
      <c r="F28" s="133"/>
      <c r="G28" s="133"/>
    </row>
    <row r="29" spans="1:7" ht="15" customHeight="1" x14ac:dyDescent="0.25">
      <c r="A29" s="73" t="s">
        <v>147</v>
      </c>
      <c r="B29" s="74" t="s">
        <v>139</v>
      </c>
      <c r="C29" s="74" t="s">
        <v>140</v>
      </c>
      <c r="D29" s="74" t="s">
        <v>141</v>
      </c>
      <c r="E29" s="77" t="s">
        <v>142</v>
      </c>
      <c r="F29" s="74" t="s">
        <v>143</v>
      </c>
      <c r="G29" s="75">
        <v>1</v>
      </c>
    </row>
    <row r="30" spans="1:7" x14ac:dyDescent="0.25">
      <c r="A30" s="73" t="s">
        <v>148</v>
      </c>
      <c r="B30" s="74" t="s">
        <v>95</v>
      </c>
      <c r="C30" s="74" t="s">
        <v>149</v>
      </c>
      <c r="D30" s="74" t="s">
        <v>150</v>
      </c>
      <c r="E30" s="74" t="s">
        <v>151</v>
      </c>
      <c r="F30" s="74" t="s">
        <v>152</v>
      </c>
      <c r="G30" s="75">
        <v>4</v>
      </c>
    </row>
    <row r="31" spans="1:7" x14ac:dyDescent="0.25">
      <c r="A31" s="73" t="s">
        <v>153</v>
      </c>
      <c r="B31" s="74" t="s">
        <v>95</v>
      </c>
      <c r="C31" s="74" t="s">
        <v>149</v>
      </c>
      <c r="D31" s="74" t="s">
        <v>150</v>
      </c>
      <c r="E31" s="74" t="s">
        <v>151</v>
      </c>
      <c r="F31" s="74" t="s">
        <v>152</v>
      </c>
      <c r="G31" s="75">
        <v>2.5</v>
      </c>
    </row>
    <row r="32" spans="1:7" x14ac:dyDescent="0.25">
      <c r="A32" s="73" t="s">
        <v>154</v>
      </c>
      <c r="B32" s="74" t="s">
        <v>95</v>
      </c>
      <c r="C32" s="74" t="s">
        <v>149</v>
      </c>
      <c r="D32" s="74" t="s">
        <v>150</v>
      </c>
      <c r="E32" s="74" t="s">
        <v>151</v>
      </c>
      <c r="F32" s="74" t="s">
        <v>152</v>
      </c>
      <c r="G32" s="75">
        <v>2</v>
      </c>
    </row>
    <row r="33" spans="1:7" x14ac:dyDescent="0.25">
      <c r="A33" s="73" t="s">
        <v>155</v>
      </c>
      <c r="B33" s="74" t="s">
        <v>102</v>
      </c>
      <c r="C33" s="74" t="s">
        <v>103</v>
      </c>
      <c r="D33" s="74" t="s">
        <v>104</v>
      </c>
      <c r="E33" s="74" t="s">
        <v>105</v>
      </c>
      <c r="F33" s="74" t="s">
        <v>156</v>
      </c>
      <c r="G33" s="75">
        <v>2</v>
      </c>
    </row>
    <row r="34" spans="1:7" x14ac:dyDescent="0.25">
      <c r="A34" s="73" t="s">
        <v>157</v>
      </c>
      <c r="B34" s="74" t="s">
        <v>111</v>
      </c>
      <c r="C34" s="74" t="s">
        <v>104</v>
      </c>
      <c r="D34" s="74" t="s">
        <v>113</v>
      </c>
      <c r="E34" s="74" t="s">
        <v>123</v>
      </c>
      <c r="F34" s="74" t="s">
        <v>152</v>
      </c>
      <c r="G34" s="75">
        <v>4</v>
      </c>
    </row>
    <row r="35" spans="1:7" ht="15" customHeight="1" x14ac:dyDescent="0.25">
      <c r="A35" s="73" t="s">
        <v>158</v>
      </c>
      <c r="B35" s="74" t="s">
        <v>159</v>
      </c>
      <c r="C35" s="77" t="s">
        <v>160</v>
      </c>
      <c r="D35" s="77" t="s">
        <v>161</v>
      </c>
      <c r="E35" s="74" t="s">
        <v>162</v>
      </c>
      <c r="F35" s="74" t="s">
        <v>156</v>
      </c>
      <c r="G35" s="75">
        <v>2.5</v>
      </c>
    </row>
    <row r="36" spans="1:7" ht="15" customHeight="1" x14ac:dyDescent="0.25">
      <c r="A36" s="73" t="s">
        <v>163</v>
      </c>
      <c r="B36" s="74" t="s">
        <v>159</v>
      </c>
      <c r="C36" s="77" t="s">
        <v>160</v>
      </c>
      <c r="D36" s="77" t="s">
        <v>161</v>
      </c>
      <c r="E36" s="74" t="s">
        <v>162</v>
      </c>
      <c r="F36" s="74" t="s">
        <v>156</v>
      </c>
      <c r="G36" s="75">
        <v>2</v>
      </c>
    </row>
    <row r="37" spans="1:7" x14ac:dyDescent="0.25">
      <c r="A37" s="73" t="s">
        <v>164</v>
      </c>
      <c r="B37" s="74" t="s">
        <v>159</v>
      </c>
      <c r="C37" s="77" t="s">
        <v>160</v>
      </c>
      <c r="D37" s="77" t="s">
        <v>161</v>
      </c>
      <c r="E37" s="74" t="s">
        <v>162</v>
      </c>
      <c r="F37" s="74" t="s">
        <v>156</v>
      </c>
      <c r="G37" s="75">
        <v>1</v>
      </c>
    </row>
    <row r="38" spans="1:7" x14ac:dyDescent="0.25">
      <c r="A38" s="92" t="s">
        <v>322</v>
      </c>
      <c r="B38" s="74" t="s">
        <v>172</v>
      </c>
      <c r="C38" s="74" t="s">
        <v>191</v>
      </c>
      <c r="D38" s="74" t="s">
        <v>192</v>
      </c>
      <c r="E38" s="74" t="s">
        <v>131</v>
      </c>
      <c r="F38" s="74" t="s">
        <v>176</v>
      </c>
      <c r="G38" s="75">
        <v>2</v>
      </c>
    </row>
    <row r="39" spans="1:7" x14ac:dyDescent="0.25">
      <c r="A39" s="79" t="s">
        <v>126</v>
      </c>
      <c r="B39" s="72">
        <v>5</v>
      </c>
      <c r="C39" s="72">
        <v>4</v>
      </c>
      <c r="D39" s="72">
        <v>3</v>
      </c>
      <c r="E39" s="72">
        <v>2</v>
      </c>
      <c r="F39" s="72">
        <v>1</v>
      </c>
      <c r="G39" s="72" t="s">
        <v>93</v>
      </c>
    </row>
    <row r="40" spans="1:7" x14ac:dyDescent="0.25">
      <c r="A40" s="73" t="s">
        <v>165</v>
      </c>
      <c r="B40" s="74" t="s">
        <v>166</v>
      </c>
      <c r="C40" s="74" t="s">
        <v>167</v>
      </c>
      <c r="D40" s="74" t="s">
        <v>168</v>
      </c>
      <c r="E40" s="74" t="s">
        <v>169</v>
      </c>
      <c r="F40" s="74" t="s">
        <v>170</v>
      </c>
      <c r="G40" s="75">
        <v>1</v>
      </c>
    </row>
    <row r="41" spans="1:7" x14ac:dyDescent="0.25">
      <c r="A41" s="73" t="s">
        <v>171</v>
      </c>
      <c r="B41" s="74" t="s">
        <v>172</v>
      </c>
      <c r="C41" s="74" t="s">
        <v>173</v>
      </c>
      <c r="D41" s="74" t="s">
        <v>174</v>
      </c>
      <c r="E41" s="74" t="s">
        <v>175</v>
      </c>
      <c r="F41" s="74" t="s">
        <v>176</v>
      </c>
      <c r="G41" s="75">
        <v>2</v>
      </c>
    </row>
    <row r="42" spans="1:7" x14ac:dyDescent="0.25">
      <c r="A42" s="85" t="s">
        <v>177</v>
      </c>
      <c r="B42" s="72">
        <v>5</v>
      </c>
      <c r="C42" s="72">
        <v>4</v>
      </c>
      <c r="D42" s="72">
        <v>3</v>
      </c>
      <c r="E42" s="72">
        <v>2</v>
      </c>
      <c r="F42" s="72">
        <v>1</v>
      </c>
      <c r="G42" s="72" t="s">
        <v>93</v>
      </c>
    </row>
    <row r="43" spans="1:7" x14ac:dyDescent="0.25">
      <c r="A43" s="73" t="s">
        <v>178</v>
      </c>
      <c r="B43" s="74" t="s">
        <v>95</v>
      </c>
      <c r="C43" s="74" t="s">
        <v>179</v>
      </c>
      <c r="D43" s="74" t="s">
        <v>180</v>
      </c>
      <c r="E43" s="74" t="s">
        <v>181</v>
      </c>
      <c r="F43" s="74" t="s">
        <v>156</v>
      </c>
      <c r="G43" s="75">
        <v>4</v>
      </c>
    </row>
    <row r="44" spans="1:7" x14ac:dyDescent="0.25">
      <c r="A44" s="73" t="s">
        <v>182</v>
      </c>
      <c r="B44" s="74" t="s">
        <v>102</v>
      </c>
      <c r="C44" s="74" t="s">
        <v>183</v>
      </c>
      <c r="D44" s="74" t="s">
        <v>184</v>
      </c>
      <c r="E44" s="74" t="s">
        <v>185</v>
      </c>
      <c r="F44" s="74" t="s">
        <v>156</v>
      </c>
      <c r="G44" s="75">
        <v>2</v>
      </c>
    </row>
    <row r="45" spans="1:7" x14ac:dyDescent="0.25">
      <c r="A45" s="73" t="s">
        <v>324</v>
      </c>
      <c r="B45" s="74" t="s">
        <v>215</v>
      </c>
      <c r="C45" s="74" t="s">
        <v>326</v>
      </c>
      <c r="D45" s="74" t="s">
        <v>183</v>
      </c>
      <c r="E45" s="74" t="s">
        <v>325</v>
      </c>
      <c r="F45" s="74" t="s">
        <v>156</v>
      </c>
      <c r="G45" s="75">
        <v>1</v>
      </c>
    </row>
    <row r="46" spans="1:7" x14ac:dyDescent="0.25">
      <c r="A46" s="73" t="s">
        <v>186</v>
      </c>
      <c r="B46" s="80" t="s">
        <v>166</v>
      </c>
      <c r="C46" s="80" t="s">
        <v>292</v>
      </c>
      <c r="D46" s="80" t="s">
        <v>187</v>
      </c>
      <c r="E46" s="74" t="s">
        <v>170</v>
      </c>
      <c r="F46" s="74" t="s">
        <v>188</v>
      </c>
      <c r="G46" s="75">
        <v>4</v>
      </c>
    </row>
    <row r="47" spans="1:7" x14ac:dyDescent="0.25">
      <c r="A47" s="73" t="s">
        <v>189</v>
      </c>
      <c r="B47" s="80" t="s">
        <v>286</v>
      </c>
      <c r="C47" s="80" t="s">
        <v>293</v>
      </c>
      <c r="D47" s="80" t="s">
        <v>292</v>
      </c>
      <c r="E47" s="74" t="s">
        <v>291</v>
      </c>
      <c r="F47" s="74" t="s">
        <v>172</v>
      </c>
      <c r="G47" s="75">
        <v>2</v>
      </c>
    </row>
    <row r="48" spans="1:7" x14ac:dyDescent="0.25">
      <c r="A48" s="73" t="s">
        <v>304</v>
      </c>
      <c r="B48" s="80" t="s">
        <v>308</v>
      </c>
      <c r="C48" s="80" t="s">
        <v>307</v>
      </c>
      <c r="D48" s="80" t="s">
        <v>293</v>
      </c>
      <c r="E48" s="74" t="s">
        <v>306</v>
      </c>
      <c r="F48" s="74" t="s">
        <v>305</v>
      </c>
      <c r="G48" s="75">
        <v>1</v>
      </c>
    </row>
    <row r="49" spans="1:7" x14ac:dyDescent="0.25">
      <c r="A49" s="73" t="s">
        <v>190</v>
      </c>
      <c r="B49" s="74" t="s">
        <v>172</v>
      </c>
      <c r="C49" s="74" t="s">
        <v>191</v>
      </c>
      <c r="D49" s="74" t="s">
        <v>192</v>
      </c>
      <c r="E49" s="74" t="s">
        <v>131</v>
      </c>
      <c r="F49" s="74" t="s">
        <v>176</v>
      </c>
      <c r="G49" s="75">
        <v>2</v>
      </c>
    </row>
    <row r="50" spans="1:7" x14ac:dyDescent="0.25">
      <c r="A50" s="73" t="s">
        <v>193</v>
      </c>
      <c r="B50" s="74" t="s">
        <v>118</v>
      </c>
      <c r="C50" s="74" t="s">
        <v>119</v>
      </c>
      <c r="D50" s="74" t="s">
        <v>120</v>
      </c>
      <c r="E50" s="74" t="s">
        <v>121</v>
      </c>
      <c r="F50" s="74" t="s">
        <v>194</v>
      </c>
      <c r="G50" s="75">
        <v>3</v>
      </c>
    </row>
    <row r="51" spans="1:7" x14ac:dyDescent="0.25">
      <c r="A51" s="73" t="s">
        <v>195</v>
      </c>
      <c r="B51" s="74" t="s">
        <v>176</v>
      </c>
      <c r="C51" s="74" t="s">
        <v>196</v>
      </c>
      <c r="D51" s="74" t="s">
        <v>197</v>
      </c>
      <c r="E51" s="74" t="s">
        <v>185</v>
      </c>
      <c r="F51" s="74" t="s">
        <v>156</v>
      </c>
      <c r="G51" s="75">
        <v>2</v>
      </c>
    </row>
    <row r="52" spans="1:7" x14ac:dyDescent="0.25">
      <c r="A52" s="73" t="s">
        <v>198</v>
      </c>
      <c r="B52" s="74" t="s">
        <v>176</v>
      </c>
      <c r="C52" s="74" t="s">
        <v>196</v>
      </c>
      <c r="D52" s="74" t="s">
        <v>197</v>
      </c>
      <c r="E52" s="74" t="s">
        <v>185</v>
      </c>
      <c r="F52" s="74" t="s">
        <v>156</v>
      </c>
      <c r="G52" s="75">
        <v>3</v>
      </c>
    </row>
    <row r="53" spans="1:7" x14ac:dyDescent="0.25">
      <c r="A53" s="73" t="s">
        <v>321</v>
      </c>
      <c r="B53" s="74" t="s">
        <v>172</v>
      </c>
      <c r="C53" s="74" t="s">
        <v>191</v>
      </c>
      <c r="D53" s="74" t="s">
        <v>192</v>
      </c>
      <c r="E53" s="74" t="s">
        <v>131</v>
      </c>
      <c r="F53" s="74" t="s">
        <v>176</v>
      </c>
      <c r="G53" s="75">
        <v>1</v>
      </c>
    </row>
    <row r="54" spans="1:7" s="70" customFormat="1" x14ac:dyDescent="0.25">
      <c r="A54" s="84" t="s">
        <v>199</v>
      </c>
      <c r="B54" s="82">
        <v>5</v>
      </c>
      <c r="C54" s="82">
        <v>4</v>
      </c>
      <c r="D54" s="82">
        <v>3</v>
      </c>
      <c r="E54" s="82">
        <v>2</v>
      </c>
      <c r="F54" s="82">
        <v>1</v>
      </c>
      <c r="G54" s="72" t="s">
        <v>93</v>
      </c>
    </row>
    <row r="55" spans="1:7" x14ac:dyDescent="0.25">
      <c r="A55" s="73" t="s">
        <v>200</v>
      </c>
      <c r="B55" s="81" t="s">
        <v>95</v>
      </c>
      <c r="C55" s="81" t="s">
        <v>179</v>
      </c>
      <c r="D55" s="81" t="s">
        <v>201</v>
      </c>
      <c r="E55" s="81" t="s">
        <v>202</v>
      </c>
      <c r="F55" s="81" t="s">
        <v>152</v>
      </c>
      <c r="G55" s="81">
        <v>1</v>
      </c>
    </row>
    <row r="56" spans="1:7" x14ac:dyDescent="0.25">
      <c r="A56" s="73" t="s">
        <v>203</v>
      </c>
      <c r="B56" s="81" t="s">
        <v>95</v>
      </c>
      <c r="C56" s="81" t="s">
        <v>179</v>
      </c>
      <c r="D56" s="81" t="s">
        <v>201</v>
      </c>
      <c r="E56" s="81" t="s">
        <v>202</v>
      </c>
      <c r="F56" s="81" t="s">
        <v>152</v>
      </c>
      <c r="G56" s="81">
        <v>4</v>
      </c>
    </row>
    <row r="57" spans="1:7" x14ac:dyDescent="0.25">
      <c r="A57" s="73" t="s">
        <v>204</v>
      </c>
      <c r="B57" s="81" t="s">
        <v>102</v>
      </c>
      <c r="C57" s="81" t="s">
        <v>103</v>
      </c>
      <c r="D57" s="81" t="s">
        <v>104</v>
      </c>
      <c r="E57" s="81" t="s">
        <v>113</v>
      </c>
      <c r="F57" s="81" t="s">
        <v>156</v>
      </c>
      <c r="G57" s="81">
        <v>3</v>
      </c>
    </row>
    <row r="58" spans="1:7" x14ac:dyDescent="0.25">
      <c r="A58" s="73" t="s">
        <v>205</v>
      </c>
      <c r="B58" s="81" t="s">
        <v>95</v>
      </c>
      <c r="C58" s="81" t="s">
        <v>179</v>
      </c>
      <c r="D58" s="81" t="s">
        <v>201</v>
      </c>
      <c r="E58" s="81" t="s">
        <v>202</v>
      </c>
      <c r="F58" s="81" t="s">
        <v>152</v>
      </c>
      <c r="G58" s="81">
        <v>3</v>
      </c>
    </row>
    <row r="59" spans="1:7" x14ac:dyDescent="0.25">
      <c r="A59" s="73" t="s">
        <v>206</v>
      </c>
      <c r="B59" s="81" t="s">
        <v>95</v>
      </c>
      <c r="C59" s="81" t="s">
        <v>179</v>
      </c>
      <c r="D59" s="81" t="s">
        <v>201</v>
      </c>
      <c r="E59" s="81" t="s">
        <v>202</v>
      </c>
      <c r="F59" s="81" t="s">
        <v>152</v>
      </c>
      <c r="G59" s="81">
        <v>2</v>
      </c>
    </row>
    <row r="60" spans="1:7" x14ac:dyDescent="0.25">
      <c r="A60" s="73" t="s">
        <v>323</v>
      </c>
      <c r="B60" s="81" t="s">
        <v>95</v>
      </c>
      <c r="C60" s="81" t="s">
        <v>179</v>
      </c>
      <c r="D60" s="81" t="s">
        <v>201</v>
      </c>
      <c r="E60" s="81" t="s">
        <v>202</v>
      </c>
      <c r="F60" s="81" t="s">
        <v>152</v>
      </c>
      <c r="G60" s="81">
        <v>1</v>
      </c>
    </row>
    <row r="61" spans="1:7" x14ac:dyDescent="0.25">
      <c r="A61" s="84" t="s">
        <v>207</v>
      </c>
      <c r="B61" s="82">
        <v>5</v>
      </c>
      <c r="C61" s="82">
        <v>4</v>
      </c>
      <c r="D61" s="82">
        <v>3</v>
      </c>
      <c r="E61" s="82">
        <v>2</v>
      </c>
      <c r="F61" s="82">
        <v>1</v>
      </c>
      <c r="G61" s="72" t="s">
        <v>93</v>
      </c>
    </row>
    <row r="62" spans="1:7" x14ac:dyDescent="0.25">
      <c r="A62" s="73" t="s">
        <v>295</v>
      </c>
      <c r="B62" s="81" t="s">
        <v>208</v>
      </c>
      <c r="C62" s="81" t="s">
        <v>209</v>
      </c>
      <c r="D62" s="81" t="s">
        <v>210</v>
      </c>
      <c r="E62" s="81" t="s">
        <v>211</v>
      </c>
      <c r="F62" s="81" t="s">
        <v>137</v>
      </c>
      <c r="G62" s="81">
        <v>4</v>
      </c>
    </row>
    <row r="63" spans="1:7" x14ac:dyDescent="0.25">
      <c r="A63" s="73" t="s">
        <v>296</v>
      </c>
      <c r="B63" s="81" t="s">
        <v>212</v>
      </c>
      <c r="C63" s="81" t="s">
        <v>213</v>
      </c>
      <c r="D63" s="81" t="s">
        <v>119</v>
      </c>
      <c r="E63" s="81" t="s">
        <v>214</v>
      </c>
      <c r="F63" s="81" t="s">
        <v>176</v>
      </c>
      <c r="G63" s="81">
        <v>2</v>
      </c>
    </row>
    <row r="64" spans="1:7" x14ac:dyDescent="0.25">
      <c r="A64" s="73" t="s">
        <v>297</v>
      </c>
      <c r="B64" s="81" t="s">
        <v>215</v>
      </c>
      <c r="C64" s="81" t="s">
        <v>210</v>
      </c>
      <c r="D64" s="81" t="s">
        <v>216</v>
      </c>
      <c r="E64" s="81" t="s">
        <v>217</v>
      </c>
      <c r="F64" s="81" t="s">
        <v>218</v>
      </c>
      <c r="G64" s="81">
        <v>4</v>
      </c>
    </row>
    <row r="65" spans="1:7" x14ac:dyDescent="0.25">
      <c r="A65" s="73" t="s">
        <v>219</v>
      </c>
      <c r="B65" s="81" t="s">
        <v>159</v>
      </c>
      <c r="C65" s="81" t="s">
        <v>220</v>
      </c>
      <c r="D65" s="81" t="s">
        <v>221</v>
      </c>
      <c r="E65" s="81" t="s">
        <v>217</v>
      </c>
      <c r="F65" s="81" t="s">
        <v>156</v>
      </c>
      <c r="G65" s="81">
        <v>2</v>
      </c>
    </row>
    <row r="66" spans="1:7" x14ac:dyDescent="0.25">
      <c r="A66" s="73" t="s">
        <v>222</v>
      </c>
      <c r="B66" s="81" t="s">
        <v>212</v>
      </c>
      <c r="C66" s="81" t="s">
        <v>213</v>
      </c>
      <c r="D66" s="81" t="s">
        <v>119</v>
      </c>
      <c r="E66" s="81" t="s">
        <v>214</v>
      </c>
      <c r="F66" s="81" t="s">
        <v>176</v>
      </c>
      <c r="G66" s="81">
        <v>1</v>
      </c>
    </row>
    <row r="67" spans="1:7" x14ac:dyDescent="0.25">
      <c r="A67" s="73" t="s">
        <v>223</v>
      </c>
      <c r="B67" s="81" t="s">
        <v>143</v>
      </c>
      <c r="C67" s="81" t="s">
        <v>210</v>
      </c>
      <c r="D67" s="83" t="s">
        <v>224</v>
      </c>
      <c r="E67" s="81" t="s">
        <v>217</v>
      </c>
      <c r="F67" s="81" t="s">
        <v>156</v>
      </c>
      <c r="G67" s="81">
        <v>2</v>
      </c>
    </row>
    <row r="68" spans="1:7" x14ac:dyDescent="0.25">
      <c r="A68" s="73" t="s">
        <v>229</v>
      </c>
      <c r="B68" s="81" t="s">
        <v>225</v>
      </c>
      <c r="C68" s="81" t="s">
        <v>226</v>
      </c>
      <c r="D68" s="81" t="s">
        <v>227</v>
      </c>
      <c r="E68" s="81" t="s">
        <v>228</v>
      </c>
      <c r="F68" s="81" t="s">
        <v>137</v>
      </c>
      <c r="G68" s="81">
        <v>1</v>
      </c>
    </row>
    <row r="69" spans="1:7" x14ac:dyDescent="0.25">
      <c r="A69" s="73" t="s">
        <v>230</v>
      </c>
      <c r="B69" s="81" t="s">
        <v>159</v>
      </c>
      <c r="C69" s="81" t="s">
        <v>220</v>
      </c>
      <c r="D69" s="81" t="s">
        <v>221</v>
      </c>
      <c r="E69" s="81" t="s">
        <v>217</v>
      </c>
      <c r="F69" s="81" t="s">
        <v>156</v>
      </c>
      <c r="G69" s="81">
        <v>2</v>
      </c>
    </row>
    <row r="70" spans="1:7" x14ac:dyDescent="0.25">
      <c r="A70" s="73" t="s">
        <v>298</v>
      </c>
      <c r="B70" s="81" t="s">
        <v>118</v>
      </c>
      <c r="C70" s="81" t="s">
        <v>119</v>
      </c>
      <c r="D70" s="81" t="s">
        <v>120</v>
      </c>
      <c r="E70" s="81" t="s">
        <v>231</v>
      </c>
      <c r="F70" s="81" t="s">
        <v>137</v>
      </c>
      <c r="G70" s="81">
        <v>2</v>
      </c>
    </row>
    <row r="71" spans="1:7" x14ac:dyDescent="0.25">
      <c r="A71" s="73" t="s">
        <v>232</v>
      </c>
      <c r="B71" s="81" t="s">
        <v>118</v>
      </c>
      <c r="C71" s="81" t="s">
        <v>119</v>
      </c>
      <c r="D71" s="81" t="s">
        <v>120</v>
      </c>
      <c r="E71" s="81" t="s">
        <v>231</v>
      </c>
      <c r="F71" s="81" t="s">
        <v>137</v>
      </c>
      <c r="G71" s="81">
        <v>1</v>
      </c>
    </row>
    <row r="72" spans="1:7" x14ac:dyDescent="0.25">
      <c r="A72" s="73" t="s">
        <v>300</v>
      </c>
      <c r="B72" s="81" t="s">
        <v>118</v>
      </c>
      <c r="C72" s="81" t="s">
        <v>119</v>
      </c>
      <c r="D72" s="81" t="s">
        <v>120</v>
      </c>
      <c r="E72" s="81" t="s">
        <v>231</v>
      </c>
      <c r="F72" s="81" t="s">
        <v>137</v>
      </c>
      <c r="G72" s="81">
        <v>2</v>
      </c>
    </row>
    <row r="73" spans="1:7" x14ac:dyDescent="0.25">
      <c r="A73" s="73" t="s">
        <v>301</v>
      </c>
      <c r="B73" s="81" t="s">
        <v>159</v>
      </c>
      <c r="C73" s="81" t="s">
        <v>120</v>
      </c>
      <c r="D73" s="81" t="s">
        <v>121</v>
      </c>
      <c r="E73" s="81" t="s">
        <v>233</v>
      </c>
      <c r="F73" s="81" t="s">
        <v>137</v>
      </c>
      <c r="G73" s="81">
        <v>3</v>
      </c>
    </row>
    <row r="74" spans="1:7" x14ac:dyDescent="0.25">
      <c r="A74" s="73" t="s">
        <v>302</v>
      </c>
      <c r="B74" s="81" t="s">
        <v>234</v>
      </c>
      <c r="C74" s="81" t="s">
        <v>235</v>
      </c>
      <c r="D74" s="81" t="s">
        <v>236</v>
      </c>
      <c r="E74" s="81" t="s">
        <v>113</v>
      </c>
      <c r="F74" s="81" t="s">
        <v>156</v>
      </c>
      <c r="G74" s="81">
        <v>3</v>
      </c>
    </row>
    <row r="75" spans="1:7" x14ac:dyDescent="0.25">
      <c r="A75" s="73" t="s">
        <v>299</v>
      </c>
      <c r="B75" s="81" t="s">
        <v>212</v>
      </c>
      <c r="C75" s="81" t="s">
        <v>213</v>
      </c>
      <c r="D75" s="81" t="s">
        <v>119</v>
      </c>
      <c r="E75" s="81" t="s">
        <v>214</v>
      </c>
      <c r="F75" s="81" t="s">
        <v>176</v>
      </c>
      <c r="G75" s="81">
        <v>2</v>
      </c>
    </row>
    <row r="76" spans="1:7" x14ac:dyDescent="0.25">
      <c r="A76" s="73" t="s">
        <v>303</v>
      </c>
      <c r="B76" s="81" t="s">
        <v>208</v>
      </c>
      <c r="C76" s="81" t="s">
        <v>209</v>
      </c>
      <c r="D76" s="81" t="s">
        <v>210</v>
      </c>
      <c r="E76" s="81" t="s">
        <v>211</v>
      </c>
      <c r="F76" s="81" t="s">
        <v>137</v>
      </c>
      <c r="G76" s="81">
        <v>3</v>
      </c>
    </row>
    <row r="77" spans="1:7" x14ac:dyDescent="0.25">
      <c r="A77" s="73" t="s">
        <v>313</v>
      </c>
      <c r="B77" s="81" t="s">
        <v>208</v>
      </c>
      <c r="C77" s="81" t="s">
        <v>209</v>
      </c>
      <c r="D77" s="81" t="s">
        <v>210</v>
      </c>
      <c r="E77" s="81" t="s">
        <v>211</v>
      </c>
      <c r="F77" s="81" t="s">
        <v>137</v>
      </c>
      <c r="G77" s="81">
        <v>3</v>
      </c>
    </row>
    <row r="78" spans="1:7" x14ac:dyDescent="0.25">
      <c r="A78" s="76" t="s">
        <v>237</v>
      </c>
      <c r="B78" s="72">
        <v>5</v>
      </c>
      <c r="C78" s="72">
        <v>4</v>
      </c>
      <c r="D78" s="72">
        <v>3</v>
      </c>
      <c r="E78" s="72">
        <v>2</v>
      </c>
      <c r="F78" s="72">
        <v>1</v>
      </c>
      <c r="G78" s="72" t="s">
        <v>93</v>
      </c>
    </row>
    <row r="79" spans="1:7" x14ac:dyDescent="0.25">
      <c r="A79" s="73" t="s">
        <v>238</v>
      </c>
      <c r="B79" s="74" t="s">
        <v>239</v>
      </c>
      <c r="C79" s="74" t="s">
        <v>248</v>
      </c>
      <c r="D79" s="74" t="s">
        <v>249</v>
      </c>
      <c r="E79" s="74" t="s">
        <v>240</v>
      </c>
      <c r="F79" s="74" t="s">
        <v>250</v>
      </c>
      <c r="G79" s="74">
        <v>4</v>
      </c>
    </row>
    <row r="80" spans="1:7" x14ac:dyDescent="0.25">
      <c r="A80" s="73" t="s">
        <v>251</v>
      </c>
      <c r="B80" s="74" t="s">
        <v>252</v>
      </c>
      <c r="C80" s="74" t="s">
        <v>253</v>
      </c>
      <c r="D80" s="74" t="s">
        <v>254</v>
      </c>
      <c r="E80" s="74" t="s">
        <v>255</v>
      </c>
      <c r="F80" s="74" t="s">
        <v>256</v>
      </c>
      <c r="G80" s="74">
        <v>4</v>
      </c>
    </row>
    <row r="81" spans="1:7" x14ac:dyDescent="0.25">
      <c r="A81" s="73" t="s">
        <v>257</v>
      </c>
      <c r="B81" s="74" t="s">
        <v>258</v>
      </c>
      <c r="C81" s="74" t="s">
        <v>259</v>
      </c>
      <c r="D81" s="74" t="s">
        <v>248</v>
      </c>
      <c r="E81" s="74" t="s">
        <v>249</v>
      </c>
      <c r="F81" s="74" t="s">
        <v>260</v>
      </c>
      <c r="G81" s="74">
        <v>4</v>
      </c>
    </row>
    <row r="82" spans="1:7" ht="15" customHeight="1" x14ac:dyDescent="0.25">
      <c r="A82" s="73" t="s">
        <v>294</v>
      </c>
      <c r="B82" s="74" t="s">
        <v>241</v>
      </c>
      <c r="C82" s="74" t="s">
        <v>261</v>
      </c>
      <c r="D82" s="74" t="s">
        <v>254</v>
      </c>
      <c r="E82" s="74" t="s">
        <v>255</v>
      </c>
      <c r="F82" s="74" t="s">
        <v>256</v>
      </c>
      <c r="G82" s="74">
        <v>4</v>
      </c>
    </row>
    <row r="83" spans="1:7" x14ac:dyDescent="0.25">
      <c r="A83" s="73" t="s">
        <v>242</v>
      </c>
      <c r="B83" s="74" t="s">
        <v>262</v>
      </c>
      <c r="C83" s="74" t="s">
        <v>263</v>
      </c>
      <c r="D83" s="74" t="s">
        <v>264</v>
      </c>
      <c r="E83" s="74" t="s">
        <v>265</v>
      </c>
      <c r="F83" s="74" t="s">
        <v>266</v>
      </c>
      <c r="G83" s="74">
        <v>4</v>
      </c>
    </row>
    <row r="84" spans="1:7" x14ac:dyDescent="0.25">
      <c r="A84" s="73" t="s">
        <v>267</v>
      </c>
      <c r="B84" s="74" t="s">
        <v>268</v>
      </c>
      <c r="C84" s="74" t="s">
        <v>269</v>
      </c>
      <c r="D84" s="74" t="s">
        <v>270</v>
      </c>
      <c r="E84" s="74" t="s">
        <v>271</v>
      </c>
      <c r="F84" s="74" t="s">
        <v>272</v>
      </c>
      <c r="G84" s="74">
        <v>4</v>
      </c>
    </row>
    <row r="85" spans="1:7" ht="15.75" customHeight="1" x14ac:dyDescent="0.25">
      <c r="A85" s="73" t="s">
        <v>273</v>
      </c>
      <c r="B85" s="74" t="s">
        <v>250</v>
      </c>
      <c r="C85" s="74" t="s">
        <v>274</v>
      </c>
      <c r="D85" s="74" t="s">
        <v>275</v>
      </c>
      <c r="E85" s="74" t="s">
        <v>276</v>
      </c>
      <c r="F85" s="74" t="s">
        <v>277</v>
      </c>
      <c r="G85" s="74">
        <v>4</v>
      </c>
    </row>
    <row r="86" spans="1:7" x14ac:dyDescent="0.25">
      <c r="A86" s="85" t="s">
        <v>278</v>
      </c>
      <c r="B86" s="72">
        <v>5</v>
      </c>
      <c r="C86" s="72">
        <v>4</v>
      </c>
      <c r="D86" s="72">
        <v>3</v>
      </c>
      <c r="E86" s="72">
        <v>2</v>
      </c>
      <c r="F86" s="72">
        <v>1</v>
      </c>
      <c r="G86" s="72" t="s">
        <v>93</v>
      </c>
    </row>
    <row r="87" spans="1:7" x14ac:dyDescent="0.25">
      <c r="A87" s="73" t="s">
        <v>309</v>
      </c>
      <c r="B87" s="74" t="s">
        <v>243</v>
      </c>
      <c r="C87" s="74" t="s">
        <v>279</v>
      </c>
      <c r="D87" s="74" t="s">
        <v>280</v>
      </c>
      <c r="E87" s="74" t="s">
        <v>281</v>
      </c>
      <c r="F87" s="74" t="s">
        <v>282</v>
      </c>
      <c r="G87" s="74">
        <v>4</v>
      </c>
    </row>
    <row r="88" spans="1:7" x14ac:dyDescent="0.25">
      <c r="A88" s="73" t="s">
        <v>310</v>
      </c>
      <c r="B88" s="74" t="s">
        <v>243</v>
      </c>
      <c r="C88" s="74" t="s">
        <v>279</v>
      </c>
      <c r="D88" s="74" t="s">
        <v>280</v>
      </c>
      <c r="E88" s="74" t="s">
        <v>281</v>
      </c>
      <c r="F88" s="74" t="s">
        <v>282</v>
      </c>
      <c r="G88" s="74">
        <v>3</v>
      </c>
    </row>
    <row r="89" spans="1:7" x14ac:dyDescent="0.25">
      <c r="A89" s="73" t="s">
        <v>311</v>
      </c>
      <c r="B89" s="74" t="s">
        <v>243</v>
      </c>
      <c r="C89" s="74" t="s">
        <v>279</v>
      </c>
      <c r="D89" s="74" t="s">
        <v>280</v>
      </c>
      <c r="E89" s="74" t="s">
        <v>281</v>
      </c>
      <c r="F89" s="74" t="s">
        <v>282</v>
      </c>
      <c r="G89" s="74">
        <v>2</v>
      </c>
    </row>
    <row r="90" spans="1:7" x14ac:dyDescent="0.25">
      <c r="A90" s="73" t="s">
        <v>312</v>
      </c>
      <c r="B90" s="74" t="s">
        <v>244</v>
      </c>
      <c r="C90" s="74" t="s">
        <v>283</v>
      </c>
      <c r="D90" s="74" t="s">
        <v>284</v>
      </c>
      <c r="E90" s="74" t="s">
        <v>285</v>
      </c>
      <c r="F90" s="74" t="s">
        <v>286</v>
      </c>
      <c r="G90" s="74">
        <v>3</v>
      </c>
    </row>
    <row r="91" spans="1:7" x14ac:dyDescent="0.25">
      <c r="A91" s="73" t="s">
        <v>287</v>
      </c>
      <c r="B91" s="74" t="s">
        <v>244</v>
      </c>
      <c r="C91" s="74" t="s">
        <v>283</v>
      </c>
      <c r="D91" s="74" t="s">
        <v>284</v>
      </c>
      <c r="E91" s="74" t="s">
        <v>285</v>
      </c>
      <c r="F91" s="74" t="s">
        <v>286</v>
      </c>
      <c r="G91" s="74">
        <v>3</v>
      </c>
    </row>
    <row r="92" spans="1:7" x14ac:dyDescent="0.25">
      <c r="A92" s="86" t="s">
        <v>314</v>
      </c>
      <c r="B92" s="87">
        <v>5</v>
      </c>
      <c r="C92" s="87">
        <v>4</v>
      </c>
      <c r="D92" s="87">
        <v>3</v>
      </c>
      <c r="E92" s="87">
        <v>2</v>
      </c>
      <c r="F92" s="87">
        <v>1</v>
      </c>
      <c r="G92" s="87" t="s">
        <v>93</v>
      </c>
    </row>
    <row r="93" spans="1:7" x14ac:dyDescent="0.25">
      <c r="A93" s="88" t="s">
        <v>315</v>
      </c>
      <c r="B93" s="74" t="s">
        <v>318</v>
      </c>
      <c r="C93" s="74" t="s">
        <v>308</v>
      </c>
      <c r="D93" s="74" t="s">
        <v>286</v>
      </c>
      <c r="E93" s="74" t="s">
        <v>166</v>
      </c>
      <c r="F93" s="74" t="s">
        <v>317</v>
      </c>
      <c r="G93" s="89">
        <v>4</v>
      </c>
    </row>
    <row r="94" spans="1:7" x14ac:dyDescent="0.25">
      <c r="A94" s="88" t="s">
        <v>316</v>
      </c>
      <c r="B94" s="74" t="s">
        <v>318</v>
      </c>
      <c r="C94" s="74" t="s">
        <v>308</v>
      </c>
      <c r="D94" s="74" t="s">
        <v>286</v>
      </c>
      <c r="E94" s="74" t="s">
        <v>166</v>
      </c>
      <c r="F94" s="74" t="s">
        <v>317</v>
      </c>
      <c r="G94" s="89">
        <v>2</v>
      </c>
    </row>
    <row r="102" spans="1:1" x14ac:dyDescent="0.25">
      <c r="A102" s="90" t="s">
        <v>245</v>
      </c>
    </row>
    <row r="103" spans="1:1" ht="26.25" x14ac:dyDescent="0.25">
      <c r="A103" s="91" t="s">
        <v>319</v>
      </c>
    </row>
    <row r="104" spans="1:1" ht="39" x14ac:dyDescent="0.25">
      <c r="A104" s="91" t="s">
        <v>320</v>
      </c>
    </row>
    <row r="105" spans="1:1" ht="26.25" x14ac:dyDescent="0.25">
      <c r="A105" s="91" t="s">
        <v>327</v>
      </c>
    </row>
    <row r="106" spans="1:1" ht="39" x14ac:dyDescent="0.25">
      <c r="A106" s="91" t="s">
        <v>246</v>
      </c>
    </row>
  </sheetData>
  <mergeCells count="1">
    <mergeCell ref="B28:G28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Desempeño 2018</vt:lpstr>
      <vt:lpstr>Clave de interpretación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ttejeda</dc:creator>
  <cp:lastModifiedBy>Donaldo Morales Guevara</cp:lastModifiedBy>
  <dcterms:created xsi:type="dcterms:W3CDTF">2015-12-03T21:34:20Z</dcterms:created>
  <dcterms:modified xsi:type="dcterms:W3CDTF">2019-01-09T19:45:08Z</dcterms:modified>
</cp:coreProperties>
</file>