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URGENTE\Andrea\ObjetivosTrabajo2020\EntregaDPPE\"/>
    </mc:Choice>
  </mc:AlternateContent>
  <bookViews>
    <workbookView xWindow="240" yWindow="105" windowWidth="5535" windowHeight="7875" tabRatio="847"/>
  </bookViews>
  <sheets>
    <sheet name="Modelo CTI-1 PAPN" sheetId="12" r:id="rId1"/>
    <sheet name="Modelo CTI-1 PAPS" sheetId="17" r:id="rId2"/>
    <sheet name="Modelo CTI-1 PAPT" sheetId="18" r:id="rId3"/>
    <sheet name="Modelo CTI-1 PNAP" sheetId="19" r:id="rId4"/>
    <sheet name="Modelo CTI 2 SERVICIOS" sheetId="2" r:id="rId5"/>
    <sheet name="Modelo CTI 3 PROD. ESP." sheetId="3" r:id="rId6"/>
    <sheet name="Modelo CTI 4 Trans.Tecn." sheetId="21" r:id="rId7"/>
    <sheet name="Modelo CTI 5 GENERALIZAC" sheetId="4" r:id="rId8"/>
    <sheet name="Modelo CTI 6 OTRAS ACT" sheetId="5" r:id="rId9"/>
    <sheet name="Modelo CTI 7" sheetId="6" r:id="rId10"/>
    <sheet name="Modelo CTI 8" sheetId="20" r:id="rId11"/>
  </sheets>
  <calcPr calcId="162913"/>
</workbook>
</file>

<file path=xl/calcChain.xml><?xml version="1.0" encoding="utf-8"?>
<calcChain xmlns="http://schemas.openxmlformats.org/spreadsheetml/2006/main">
  <c r="AL20" i="6" l="1"/>
  <c r="AK20" i="6"/>
  <c r="AJ20" i="6"/>
  <c r="AL10" i="6"/>
  <c r="AL11" i="6"/>
  <c r="AL12" i="6"/>
  <c r="AL13" i="6"/>
  <c r="AL14" i="6"/>
  <c r="AL15" i="6"/>
  <c r="AL16" i="6"/>
  <c r="AL17" i="6"/>
  <c r="AL18" i="6"/>
  <c r="AL19" i="6"/>
  <c r="AL9" i="6"/>
  <c r="AK10" i="6"/>
  <c r="AK11" i="6"/>
  <c r="AK12" i="6"/>
  <c r="AK13" i="6"/>
  <c r="AK14" i="6"/>
  <c r="AK15" i="6"/>
  <c r="AK16" i="6"/>
  <c r="AK17" i="6"/>
  <c r="AK18" i="6"/>
  <c r="AK19" i="6"/>
  <c r="AK9" i="6"/>
  <c r="AJ9" i="6"/>
  <c r="AJ10" i="6"/>
  <c r="AJ11" i="6"/>
  <c r="AJ12" i="6"/>
  <c r="AJ13" i="6"/>
  <c r="AJ14" i="6"/>
  <c r="AJ15" i="6"/>
  <c r="AJ16" i="6"/>
  <c r="AJ17" i="6"/>
  <c r="AJ18" i="6"/>
  <c r="AJ19" i="6"/>
  <c r="G20" i="6"/>
  <c r="I20" i="6"/>
  <c r="J20" i="6"/>
  <c r="K20" i="6"/>
  <c r="L20" i="6"/>
  <c r="M20" i="6"/>
  <c r="O20" i="6"/>
  <c r="P20" i="6"/>
  <c r="R20" i="6"/>
  <c r="S20" i="6"/>
  <c r="U20" i="6"/>
  <c r="V20" i="6"/>
  <c r="W20" i="6"/>
  <c r="X20" i="6"/>
  <c r="Y20" i="6"/>
  <c r="AA20" i="6"/>
  <c r="AB20" i="6"/>
  <c r="AD20" i="6"/>
  <c r="AE20" i="6"/>
  <c r="AG20" i="6"/>
  <c r="AH20" i="6"/>
  <c r="AI20" i="6"/>
  <c r="F20" i="6"/>
  <c r="AI9" i="6"/>
  <c r="AH9" i="6"/>
  <c r="AG9" i="6"/>
  <c r="AF9" i="6"/>
  <c r="AF20" i="6" s="1"/>
  <c r="AE9" i="6"/>
  <c r="AD9" i="6"/>
  <c r="AC9" i="6"/>
  <c r="AC20" i="6" s="1"/>
  <c r="AB9" i="6"/>
  <c r="AA9" i="6"/>
  <c r="Z9" i="6"/>
  <c r="Z20" i="6" s="1"/>
  <c r="Y9" i="6"/>
  <c r="X9" i="6"/>
  <c r="W9" i="6"/>
  <c r="V9" i="6"/>
  <c r="U9" i="6"/>
  <c r="T9" i="6"/>
  <c r="T20" i="6" s="1"/>
  <c r="S9" i="6"/>
  <c r="R9" i="6"/>
  <c r="Q9" i="6"/>
  <c r="Q20" i="6" s="1"/>
  <c r="P9" i="6"/>
  <c r="O9" i="6"/>
  <c r="N9" i="6"/>
  <c r="N20" i="6" s="1"/>
  <c r="M9" i="6"/>
  <c r="L9" i="6"/>
  <c r="K9" i="6"/>
  <c r="J9" i="6"/>
  <c r="I9" i="6"/>
  <c r="H9" i="6"/>
  <c r="H20" i="6" s="1"/>
  <c r="G9" i="6"/>
  <c r="K86" i="17"/>
  <c r="F9" i="6"/>
  <c r="K86" i="12"/>
  <c r="H70" i="5" l="1"/>
  <c r="I70" i="5"/>
  <c r="J70" i="5"/>
  <c r="K70" i="5"/>
  <c r="L70" i="5"/>
  <c r="M70" i="5"/>
  <c r="N70" i="5"/>
  <c r="O70" i="5"/>
  <c r="P70" i="5"/>
  <c r="Q70" i="5"/>
  <c r="G70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8" i="5"/>
  <c r="J65" i="4"/>
  <c r="K65" i="4"/>
  <c r="L65" i="4"/>
  <c r="M65" i="4"/>
  <c r="N65" i="4"/>
  <c r="O65" i="4"/>
  <c r="P65" i="4"/>
  <c r="Q65" i="4"/>
  <c r="R65" i="4"/>
  <c r="I65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8" i="4"/>
  <c r="G64" i="21"/>
  <c r="H64" i="21"/>
  <c r="I64" i="21"/>
  <c r="J64" i="21"/>
  <c r="K64" i="21"/>
  <c r="L64" i="21"/>
  <c r="M64" i="21"/>
  <c r="N64" i="21"/>
  <c r="O64" i="21"/>
  <c r="P64" i="21"/>
  <c r="F64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48" i="21"/>
  <c r="P49" i="21"/>
  <c r="P50" i="21"/>
  <c r="P51" i="21"/>
  <c r="P52" i="21"/>
  <c r="P53" i="21"/>
  <c r="P54" i="21"/>
  <c r="P55" i="21"/>
  <c r="P56" i="21"/>
  <c r="P57" i="21"/>
  <c r="P58" i="21"/>
  <c r="P59" i="21"/>
  <c r="P60" i="21"/>
  <c r="P61" i="21"/>
  <c r="P62" i="21"/>
  <c r="P63" i="21"/>
  <c r="P7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53" i="21"/>
  <c r="O54" i="21"/>
  <c r="O55" i="21"/>
  <c r="O56" i="21"/>
  <c r="O57" i="21"/>
  <c r="O58" i="21"/>
  <c r="O59" i="21"/>
  <c r="O60" i="21"/>
  <c r="O61" i="21"/>
  <c r="O62" i="21"/>
  <c r="O63" i="21"/>
  <c r="O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63" i="21"/>
  <c r="N7" i="21"/>
  <c r="J65" i="3"/>
  <c r="K65" i="3"/>
  <c r="L65" i="3"/>
  <c r="M65" i="3"/>
  <c r="N65" i="3"/>
  <c r="O65" i="3"/>
  <c r="P65" i="3"/>
  <c r="Q65" i="3"/>
  <c r="R65" i="3"/>
  <c r="S65" i="3"/>
  <c r="I65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8" i="3"/>
  <c r="K83" i="2"/>
  <c r="L83" i="2"/>
  <c r="M83" i="2"/>
  <c r="N83" i="2"/>
  <c r="O83" i="2"/>
  <c r="P83" i="2"/>
  <c r="Q83" i="2"/>
  <c r="R83" i="2"/>
  <c r="S83" i="2"/>
  <c r="T83" i="2"/>
  <c r="J83" i="2"/>
  <c r="T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R9" i="2"/>
  <c r="T9" i="2" s="1"/>
  <c r="R10" i="2"/>
  <c r="T10" i="2" s="1"/>
  <c r="R11" i="2"/>
  <c r="T11" i="2" s="1"/>
  <c r="R12" i="2"/>
  <c r="T12" i="2" s="1"/>
  <c r="R13" i="2"/>
  <c r="T13" i="2" s="1"/>
  <c r="R14" i="2"/>
  <c r="T14" i="2" s="1"/>
  <c r="R15" i="2"/>
  <c r="T15" i="2" s="1"/>
  <c r="R16" i="2"/>
  <c r="T16" i="2" s="1"/>
  <c r="R17" i="2"/>
  <c r="T17" i="2" s="1"/>
  <c r="R18" i="2"/>
  <c r="T18" i="2" s="1"/>
  <c r="R19" i="2"/>
  <c r="T19" i="2" s="1"/>
  <c r="R20" i="2"/>
  <c r="T20" i="2" s="1"/>
  <c r="R21" i="2"/>
  <c r="T21" i="2" s="1"/>
  <c r="R22" i="2"/>
  <c r="T22" i="2" s="1"/>
  <c r="R23" i="2"/>
  <c r="T23" i="2" s="1"/>
  <c r="R24" i="2"/>
  <c r="T24" i="2" s="1"/>
  <c r="R25" i="2"/>
  <c r="T25" i="2" s="1"/>
  <c r="R26" i="2"/>
  <c r="T26" i="2" s="1"/>
  <c r="R27" i="2"/>
  <c r="T27" i="2" s="1"/>
  <c r="R28" i="2"/>
  <c r="T28" i="2" s="1"/>
  <c r="R29" i="2"/>
  <c r="T29" i="2" s="1"/>
  <c r="R30" i="2"/>
  <c r="T30" i="2" s="1"/>
  <c r="R31" i="2"/>
  <c r="T31" i="2" s="1"/>
  <c r="R32" i="2"/>
  <c r="T32" i="2" s="1"/>
  <c r="R33" i="2"/>
  <c r="T33" i="2" s="1"/>
  <c r="R34" i="2"/>
  <c r="T34" i="2" s="1"/>
  <c r="R35" i="2"/>
  <c r="T35" i="2" s="1"/>
  <c r="R36" i="2"/>
  <c r="T36" i="2" s="1"/>
  <c r="R37" i="2"/>
  <c r="T37" i="2" s="1"/>
  <c r="R38" i="2"/>
  <c r="T38" i="2" s="1"/>
  <c r="R39" i="2"/>
  <c r="T39" i="2" s="1"/>
  <c r="R40" i="2"/>
  <c r="T40" i="2" s="1"/>
  <c r="R41" i="2"/>
  <c r="T41" i="2" s="1"/>
  <c r="R42" i="2"/>
  <c r="T42" i="2" s="1"/>
  <c r="R43" i="2"/>
  <c r="T43" i="2" s="1"/>
  <c r="R44" i="2"/>
  <c r="T44" i="2" s="1"/>
  <c r="R45" i="2"/>
  <c r="T45" i="2" s="1"/>
  <c r="R46" i="2"/>
  <c r="T46" i="2" s="1"/>
  <c r="R47" i="2"/>
  <c r="T47" i="2" s="1"/>
  <c r="R48" i="2"/>
  <c r="T48" i="2" s="1"/>
  <c r="R49" i="2"/>
  <c r="T49" i="2" s="1"/>
  <c r="R50" i="2"/>
  <c r="T50" i="2" s="1"/>
  <c r="R51" i="2"/>
  <c r="T51" i="2" s="1"/>
  <c r="R52" i="2"/>
  <c r="T52" i="2" s="1"/>
  <c r="R53" i="2"/>
  <c r="T53" i="2" s="1"/>
  <c r="R54" i="2"/>
  <c r="T54" i="2" s="1"/>
  <c r="R55" i="2"/>
  <c r="T55" i="2" s="1"/>
  <c r="R56" i="2"/>
  <c r="T56" i="2" s="1"/>
  <c r="R57" i="2"/>
  <c r="T57" i="2" s="1"/>
  <c r="R58" i="2"/>
  <c r="T58" i="2" s="1"/>
  <c r="R59" i="2"/>
  <c r="T59" i="2" s="1"/>
  <c r="R60" i="2"/>
  <c r="T60" i="2" s="1"/>
  <c r="R61" i="2"/>
  <c r="T61" i="2" s="1"/>
  <c r="R62" i="2"/>
  <c r="T62" i="2" s="1"/>
  <c r="R63" i="2"/>
  <c r="T63" i="2" s="1"/>
  <c r="R64" i="2"/>
  <c r="T64" i="2" s="1"/>
  <c r="R65" i="2"/>
  <c r="T65" i="2" s="1"/>
  <c r="R66" i="2"/>
  <c r="T66" i="2" s="1"/>
  <c r="R67" i="2"/>
  <c r="T67" i="2" s="1"/>
  <c r="R68" i="2"/>
  <c r="T68" i="2" s="1"/>
  <c r="R69" i="2"/>
  <c r="T69" i="2" s="1"/>
  <c r="R70" i="2"/>
  <c r="T70" i="2" s="1"/>
  <c r="R71" i="2"/>
  <c r="T71" i="2" s="1"/>
  <c r="R72" i="2"/>
  <c r="T72" i="2" s="1"/>
  <c r="R73" i="2"/>
  <c r="T73" i="2" s="1"/>
  <c r="R74" i="2"/>
  <c r="T74" i="2" s="1"/>
  <c r="R75" i="2"/>
  <c r="T75" i="2" s="1"/>
  <c r="R76" i="2"/>
  <c r="T76" i="2" s="1"/>
  <c r="R77" i="2"/>
  <c r="T77" i="2" s="1"/>
  <c r="R78" i="2"/>
  <c r="T78" i="2" s="1"/>
  <c r="R79" i="2"/>
  <c r="T79" i="2" s="1"/>
  <c r="R80" i="2"/>
  <c r="T80" i="2" s="1"/>
  <c r="R81" i="2"/>
  <c r="T81" i="2" s="1"/>
  <c r="R82" i="2"/>
  <c r="T82" i="2" s="1"/>
  <c r="S8" i="2"/>
  <c r="R8" i="2"/>
  <c r="AG10" i="19"/>
  <c r="AG11" i="19"/>
  <c r="AG12" i="19"/>
  <c r="AG13" i="19"/>
  <c r="AG14" i="19"/>
  <c r="AG15" i="19"/>
  <c r="AG16" i="19"/>
  <c r="AG17" i="19"/>
  <c r="AG18" i="19"/>
  <c r="AG19" i="19"/>
  <c r="AG9" i="19"/>
  <c r="AF10" i="19"/>
  <c r="AF11" i="19"/>
  <c r="AF12" i="19"/>
  <c r="AF13" i="19"/>
  <c r="AF14" i="19"/>
  <c r="AF15" i="19"/>
  <c r="AF16" i="19"/>
  <c r="AF17" i="19"/>
  <c r="AF18" i="19"/>
  <c r="AF19" i="19"/>
  <c r="AF9" i="19"/>
  <c r="AE10" i="19"/>
  <c r="AE11" i="19"/>
  <c r="AE12" i="19"/>
  <c r="AE13" i="19"/>
  <c r="AE14" i="19"/>
  <c r="AE15" i="19"/>
  <c r="AE16" i="19"/>
  <c r="AE17" i="19"/>
  <c r="AE18" i="19"/>
  <c r="AE19" i="19"/>
  <c r="AE9" i="19"/>
  <c r="L19" i="19"/>
  <c r="M19" i="19"/>
  <c r="N19" i="19"/>
  <c r="O19" i="19"/>
  <c r="P19" i="19"/>
  <c r="Q19" i="19"/>
  <c r="R19" i="19"/>
  <c r="S19" i="19"/>
  <c r="T19" i="19"/>
  <c r="U19" i="19"/>
  <c r="V19" i="19"/>
  <c r="W19" i="19"/>
  <c r="X19" i="19"/>
  <c r="Y19" i="19"/>
  <c r="Z19" i="19"/>
  <c r="AA19" i="19"/>
  <c r="AB19" i="19"/>
  <c r="AC19" i="19"/>
  <c r="AD19" i="19"/>
  <c r="K19" i="19"/>
  <c r="AG10" i="18"/>
  <c r="AG11" i="18"/>
  <c r="AG12" i="18"/>
  <c r="AG13" i="18"/>
  <c r="AG9" i="18"/>
  <c r="AF10" i="18"/>
  <c r="AF11" i="18"/>
  <c r="AF12" i="18"/>
  <c r="AF13" i="18"/>
  <c r="AF9" i="18"/>
  <c r="AE10" i="18"/>
  <c r="AE11" i="18"/>
  <c r="AE12" i="18"/>
  <c r="AE13" i="18"/>
  <c r="AE9" i="18"/>
  <c r="L13" i="18"/>
  <c r="M13" i="18"/>
  <c r="N13" i="18"/>
  <c r="O13" i="18"/>
  <c r="P13" i="18"/>
  <c r="Q13" i="18"/>
  <c r="R13" i="18"/>
  <c r="S13" i="18"/>
  <c r="T13" i="18"/>
  <c r="U13" i="18"/>
  <c r="V13" i="18"/>
  <c r="W13" i="18"/>
  <c r="X13" i="18"/>
  <c r="Y13" i="18"/>
  <c r="Z13" i="18"/>
  <c r="AA13" i="18"/>
  <c r="AB13" i="18"/>
  <c r="AC13" i="18"/>
  <c r="AD13" i="18"/>
  <c r="K13" i="18"/>
  <c r="AG10" i="17"/>
  <c r="AG11" i="17"/>
  <c r="AG12" i="17"/>
  <c r="AG13" i="17"/>
  <c r="AG9" i="17"/>
  <c r="AF10" i="17"/>
  <c r="AF11" i="17"/>
  <c r="AF12" i="17"/>
  <c r="AF13" i="17"/>
  <c r="AF9" i="17"/>
  <c r="AE10" i="17"/>
  <c r="AE11" i="17"/>
  <c r="AE12" i="17"/>
  <c r="AE13" i="17"/>
  <c r="AE9" i="17"/>
  <c r="L13" i="17"/>
  <c r="M13" i="17"/>
  <c r="N13" i="17"/>
  <c r="O13" i="17"/>
  <c r="P13" i="17"/>
  <c r="Q13" i="17"/>
  <c r="R13" i="17"/>
  <c r="S13" i="17"/>
  <c r="T13" i="17"/>
  <c r="U13" i="17"/>
  <c r="V13" i="17"/>
  <c r="W13" i="17"/>
  <c r="X13" i="17"/>
  <c r="Y13" i="17"/>
  <c r="Z13" i="17"/>
  <c r="AA13" i="17"/>
  <c r="AB13" i="17"/>
  <c r="AC13" i="17"/>
  <c r="AD13" i="17"/>
  <c r="K13" i="17"/>
  <c r="AG10" i="12"/>
  <c r="AG11" i="12"/>
  <c r="AG12" i="12"/>
  <c r="AG13" i="12"/>
  <c r="AF10" i="12"/>
  <c r="AF11" i="12"/>
  <c r="AF12" i="12"/>
  <c r="AF13" i="12"/>
  <c r="AE10" i="12"/>
  <c r="AE11" i="12"/>
  <c r="AE12" i="12"/>
  <c r="AE13" i="12"/>
  <c r="AG9" i="12"/>
  <c r="AF9" i="12"/>
  <c r="AE9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K13" i="12"/>
  <c r="E64" i="21" l="1"/>
  <c r="D64" i="21"/>
  <c r="A64" i="21"/>
  <c r="AF85" i="18" l="1"/>
  <c r="AE85" i="18"/>
  <c r="AF84" i="18"/>
  <c r="AE84" i="18"/>
  <c r="AG84" i="18" s="1"/>
  <c r="AF83" i="18"/>
  <c r="AG83" i="18" s="1"/>
  <c r="AE83" i="18"/>
  <c r="AF82" i="18"/>
  <c r="AE82" i="18"/>
  <c r="AF81" i="18"/>
  <c r="AE81" i="18"/>
  <c r="AF80" i="18"/>
  <c r="AE80" i="18"/>
  <c r="AG80" i="18" s="1"/>
  <c r="AF79" i="18"/>
  <c r="AE79" i="18"/>
  <c r="AF78" i="18"/>
  <c r="AE78" i="18"/>
  <c r="AG78" i="18" s="1"/>
  <c r="AF77" i="18"/>
  <c r="AE77" i="18"/>
  <c r="AF76" i="18"/>
  <c r="AE76" i="18"/>
  <c r="AG76" i="18" s="1"/>
  <c r="AF75" i="18"/>
  <c r="AE75" i="18"/>
  <c r="AF74" i="18"/>
  <c r="AE74" i="18"/>
  <c r="AF73" i="18"/>
  <c r="AE73" i="18"/>
  <c r="AF72" i="18"/>
  <c r="AE72" i="18"/>
  <c r="AG72" i="18" s="1"/>
  <c r="AF71" i="18"/>
  <c r="AE71" i="18"/>
  <c r="AF70" i="18"/>
  <c r="AE70" i="18"/>
  <c r="AG70" i="18" s="1"/>
  <c r="AF69" i="18"/>
  <c r="AE69" i="18"/>
  <c r="AF68" i="18"/>
  <c r="AE68" i="18"/>
  <c r="AG68" i="18" s="1"/>
  <c r="AF67" i="18"/>
  <c r="AE67" i="18"/>
  <c r="AF66" i="18"/>
  <c r="AE66" i="18"/>
  <c r="AF65" i="18"/>
  <c r="AE65" i="18"/>
  <c r="AF64" i="18"/>
  <c r="AE64" i="18"/>
  <c r="AF63" i="18"/>
  <c r="AE63" i="18"/>
  <c r="AF62" i="18"/>
  <c r="AE62" i="18"/>
  <c r="AF61" i="18"/>
  <c r="AE61" i="18"/>
  <c r="AF60" i="18"/>
  <c r="AE60" i="18"/>
  <c r="AF59" i="18"/>
  <c r="AE59" i="18"/>
  <c r="AF58" i="18"/>
  <c r="AE58" i="18"/>
  <c r="AF57" i="18"/>
  <c r="AE57" i="18"/>
  <c r="AF56" i="18"/>
  <c r="AE56" i="18"/>
  <c r="AF55" i="18"/>
  <c r="AE55" i="18"/>
  <c r="AF54" i="18"/>
  <c r="AE54" i="18"/>
  <c r="AF53" i="18"/>
  <c r="AE53" i="18"/>
  <c r="AF52" i="18"/>
  <c r="AE52" i="18"/>
  <c r="AF51" i="18"/>
  <c r="AE51" i="18"/>
  <c r="AF50" i="18"/>
  <c r="AE50" i="18"/>
  <c r="AF47" i="18"/>
  <c r="AE47" i="18"/>
  <c r="AF46" i="18"/>
  <c r="AE46" i="18"/>
  <c r="AF45" i="18"/>
  <c r="AE45" i="18"/>
  <c r="AF44" i="18"/>
  <c r="AE44" i="18"/>
  <c r="AF43" i="18"/>
  <c r="AE43" i="18"/>
  <c r="AF42" i="18"/>
  <c r="AE42" i="18"/>
  <c r="AF39" i="18"/>
  <c r="AE39" i="18"/>
  <c r="AF38" i="18"/>
  <c r="AE38" i="18"/>
  <c r="AF37" i="18"/>
  <c r="AE37" i="18"/>
  <c r="AF36" i="18"/>
  <c r="AE36" i="18"/>
  <c r="AF35" i="18"/>
  <c r="AE35" i="18"/>
  <c r="AF34" i="18"/>
  <c r="AE34" i="18"/>
  <c r="AF31" i="18"/>
  <c r="AE31" i="18"/>
  <c r="AF30" i="18"/>
  <c r="AE30" i="18"/>
  <c r="AF29" i="18"/>
  <c r="AE29" i="18"/>
  <c r="AF28" i="18"/>
  <c r="AE28" i="18"/>
  <c r="AF27" i="18"/>
  <c r="AE27" i="18"/>
  <c r="AF26" i="18"/>
  <c r="AE26" i="18"/>
  <c r="AF25" i="18"/>
  <c r="AE25" i="18"/>
  <c r="AF24" i="18"/>
  <c r="AE24" i="18"/>
  <c r="AF23" i="18"/>
  <c r="AE23" i="18"/>
  <c r="AF22" i="18"/>
  <c r="AE22" i="18"/>
  <c r="AF85" i="17"/>
  <c r="AE85" i="17"/>
  <c r="AG85" i="17" s="1"/>
  <c r="AF84" i="17"/>
  <c r="AE84" i="17"/>
  <c r="AF83" i="17"/>
  <c r="AE83" i="17"/>
  <c r="AF82" i="17"/>
  <c r="AE82" i="17"/>
  <c r="AF81" i="17"/>
  <c r="AE81" i="17"/>
  <c r="AF80" i="17"/>
  <c r="AE80" i="17"/>
  <c r="AF79" i="17"/>
  <c r="AE79" i="17"/>
  <c r="AF78" i="17"/>
  <c r="AE78" i="17"/>
  <c r="AF77" i="17"/>
  <c r="AE77" i="17"/>
  <c r="AG77" i="17" s="1"/>
  <c r="AF76" i="17"/>
  <c r="AE76" i="17"/>
  <c r="AF75" i="17"/>
  <c r="AE75" i="17"/>
  <c r="AF74" i="17"/>
  <c r="AE74" i="17"/>
  <c r="AF73" i="17"/>
  <c r="AE73" i="17"/>
  <c r="AF72" i="17"/>
  <c r="AE72" i="17"/>
  <c r="AG72" i="17" s="1"/>
  <c r="AF71" i="17"/>
  <c r="AE71" i="17"/>
  <c r="AF70" i="17"/>
  <c r="AE70" i="17"/>
  <c r="AG70" i="17" s="1"/>
  <c r="AG69" i="17"/>
  <c r="AF69" i="17"/>
  <c r="AE69" i="17"/>
  <c r="AF68" i="17"/>
  <c r="AE68" i="17"/>
  <c r="AF67" i="17"/>
  <c r="AE67" i="17"/>
  <c r="AF66" i="17"/>
  <c r="AE66" i="17"/>
  <c r="AF65" i="17"/>
  <c r="AE65" i="17"/>
  <c r="AF64" i="17"/>
  <c r="AE64" i="17"/>
  <c r="AG64" i="17" s="1"/>
  <c r="AF63" i="17"/>
  <c r="AE63" i="17"/>
  <c r="AG63" i="17" s="1"/>
  <c r="AF62" i="17"/>
  <c r="AE62" i="17"/>
  <c r="AF61" i="17"/>
  <c r="AE61" i="17"/>
  <c r="AF60" i="17"/>
  <c r="AE60" i="17"/>
  <c r="AF59" i="17"/>
  <c r="AE59" i="17"/>
  <c r="AG59" i="17" s="1"/>
  <c r="AF58" i="17"/>
  <c r="AE58" i="17"/>
  <c r="AF57" i="17"/>
  <c r="AE57" i="17"/>
  <c r="AG57" i="17" s="1"/>
  <c r="AF56" i="17"/>
  <c r="AG56" i="17" s="1"/>
  <c r="AE56" i="17"/>
  <c r="AF55" i="17"/>
  <c r="AE55" i="17"/>
  <c r="AG55" i="17" s="1"/>
  <c r="AF54" i="17"/>
  <c r="AE54" i="17"/>
  <c r="AF53" i="17"/>
  <c r="AE53" i="17"/>
  <c r="AG53" i="17" s="1"/>
  <c r="AG52" i="17"/>
  <c r="AF52" i="17"/>
  <c r="AE52" i="17"/>
  <c r="AF51" i="17"/>
  <c r="AE51" i="17"/>
  <c r="AF50" i="17"/>
  <c r="AE50" i="17"/>
  <c r="AF47" i="17"/>
  <c r="AE47" i="17"/>
  <c r="AF46" i="17"/>
  <c r="AE46" i="17"/>
  <c r="AF45" i="17"/>
  <c r="AE45" i="17"/>
  <c r="AF44" i="17"/>
  <c r="AE44" i="17"/>
  <c r="AF43" i="17"/>
  <c r="AE43" i="17"/>
  <c r="AF42" i="17"/>
  <c r="AE42" i="17"/>
  <c r="AF39" i="17"/>
  <c r="AE39" i="17"/>
  <c r="AF38" i="17"/>
  <c r="AE38" i="17"/>
  <c r="AF37" i="17"/>
  <c r="AE37" i="17"/>
  <c r="AF36" i="17"/>
  <c r="AE36" i="17"/>
  <c r="AF35" i="17"/>
  <c r="AE35" i="17"/>
  <c r="AF34" i="17"/>
  <c r="AE34" i="17"/>
  <c r="AF31" i="17"/>
  <c r="AE31" i="17"/>
  <c r="AF30" i="17"/>
  <c r="AE30" i="17"/>
  <c r="AF29" i="17"/>
  <c r="AE29" i="17"/>
  <c r="AG29" i="17" s="1"/>
  <c r="AF28" i="17"/>
  <c r="AE28" i="17"/>
  <c r="AF27" i="17"/>
  <c r="AE27" i="17"/>
  <c r="AF26" i="17"/>
  <c r="AE26" i="17"/>
  <c r="AF25" i="17"/>
  <c r="AE25" i="17"/>
  <c r="AG25" i="17" s="1"/>
  <c r="AF24" i="17"/>
  <c r="AE24" i="17"/>
  <c r="AF23" i="17"/>
  <c r="AE23" i="17"/>
  <c r="AG23" i="17" s="1"/>
  <c r="AF22" i="17"/>
  <c r="AE22" i="17"/>
  <c r="AE30" i="12"/>
  <c r="AE46" i="12"/>
  <c r="AG46" i="12" s="1"/>
  <c r="AF46" i="12"/>
  <c r="AE38" i="12"/>
  <c r="AF38" i="12"/>
  <c r="AF30" i="12"/>
  <c r="AE26" i="12"/>
  <c r="AF26" i="12"/>
  <c r="AE24" i="12"/>
  <c r="AF24" i="12"/>
  <c r="AG24" i="18" l="1"/>
  <c r="AG34" i="18"/>
  <c r="AG64" i="18"/>
  <c r="AG25" i="18"/>
  <c r="AG27" i="18"/>
  <c r="AG29" i="18"/>
  <c r="AG35" i="18"/>
  <c r="AG43" i="18"/>
  <c r="AG45" i="18"/>
  <c r="AG47" i="18"/>
  <c r="AG53" i="18"/>
  <c r="AG61" i="18"/>
  <c r="AG69" i="18"/>
  <c r="AG77" i="18"/>
  <c r="AG47" i="17"/>
  <c r="AG68" i="17"/>
  <c r="AG30" i="17"/>
  <c r="AG34" i="17"/>
  <c r="AG38" i="17"/>
  <c r="AG44" i="17"/>
  <c r="AG46" i="17"/>
  <c r="AG50" i="17"/>
  <c r="AG65" i="17"/>
  <c r="AG67" i="17"/>
  <c r="AG78" i="17"/>
  <c r="AG80" i="17"/>
  <c r="AG84" i="17"/>
  <c r="AG51" i="18"/>
  <c r="AG59" i="18"/>
  <c r="AG26" i="18"/>
  <c r="AE40" i="18"/>
  <c r="AG38" i="18"/>
  <c r="AG44" i="18"/>
  <c r="AG52" i="18"/>
  <c r="AG54" i="18"/>
  <c r="AG56" i="18"/>
  <c r="AG60" i="18"/>
  <c r="AG62" i="18"/>
  <c r="AG67" i="18"/>
  <c r="AG75" i="18"/>
  <c r="AG85" i="18"/>
  <c r="AG61" i="17"/>
  <c r="AG76" i="17"/>
  <c r="AG35" i="17"/>
  <c r="AG37" i="17"/>
  <c r="AF48" i="17"/>
  <c r="AG58" i="17"/>
  <c r="AG60" i="17"/>
  <c r="AG62" i="17"/>
  <c r="AG73" i="17"/>
  <c r="AG75" i="17"/>
  <c r="AG26" i="17"/>
  <c r="AG28" i="17"/>
  <c r="AG39" i="17"/>
  <c r="AG43" i="17"/>
  <c r="AG51" i="17"/>
  <c r="AG81" i="17"/>
  <c r="AG83" i="17"/>
  <c r="AE32" i="18"/>
  <c r="AG31" i="18"/>
  <c r="AF40" i="18"/>
  <c r="AG58" i="18"/>
  <c r="AG63" i="18"/>
  <c r="AG65" i="18"/>
  <c r="AG74" i="18"/>
  <c r="AG79" i="18"/>
  <c r="AG81" i="18"/>
  <c r="AF48" i="18"/>
  <c r="AG23" i="18"/>
  <c r="AG28" i="18"/>
  <c r="AG30" i="18"/>
  <c r="AG37" i="18"/>
  <c r="AG39" i="18"/>
  <c r="AG46" i="18"/>
  <c r="AG50" i="18"/>
  <c r="AG55" i="18"/>
  <c r="AG57" i="18"/>
  <c r="AG66" i="18"/>
  <c r="AG71" i="18"/>
  <c r="AG73" i="18"/>
  <c r="AG82" i="18"/>
  <c r="AF32" i="17"/>
  <c r="AG27" i="17"/>
  <c r="AF40" i="17"/>
  <c r="AE40" i="17"/>
  <c r="AE32" i="17"/>
  <c r="AG24" i="17"/>
  <c r="AG31" i="17"/>
  <c r="AE48" i="17"/>
  <c r="AG45" i="17"/>
  <c r="AG54" i="17"/>
  <c r="AG66" i="17"/>
  <c r="AG71" i="17"/>
  <c r="AG74" i="17"/>
  <c r="AG79" i="17"/>
  <c r="AG82" i="17"/>
  <c r="AG26" i="12"/>
  <c r="AF32" i="18"/>
  <c r="AG42" i="18"/>
  <c r="AG36" i="18"/>
  <c r="AE48" i="18"/>
  <c r="AG22" i="18"/>
  <c r="AG42" i="17"/>
  <c r="AG36" i="17"/>
  <c r="AG40" i="17" s="1"/>
  <c r="AG22" i="17"/>
  <c r="AG32" i="17" s="1"/>
  <c r="AG38" i="12"/>
  <c r="AG30" i="12"/>
  <c r="AG24" i="12"/>
  <c r="AE47" i="12"/>
  <c r="AF47" i="12"/>
  <c r="AE39" i="12"/>
  <c r="AF39" i="12"/>
  <c r="AE31" i="12"/>
  <c r="AF31" i="12"/>
  <c r="AE28" i="12"/>
  <c r="AF28" i="12"/>
  <c r="AE25" i="12"/>
  <c r="AF25" i="12"/>
  <c r="AF85" i="12"/>
  <c r="AE85" i="12"/>
  <c r="AF84" i="12"/>
  <c r="AE84" i="12"/>
  <c r="AF83" i="12"/>
  <c r="AE83" i="12"/>
  <c r="AF82" i="12"/>
  <c r="AE82" i="12"/>
  <c r="AF81" i="12"/>
  <c r="AE81" i="12"/>
  <c r="AF80" i="12"/>
  <c r="AE80" i="12"/>
  <c r="AF79" i="12"/>
  <c r="AE79" i="12"/>
  <c r="AF78" i="12"/>
  <c r="AE78" i="12"/>
  <c r="AF77" i="12"/>
  <c r="AE77" i="12"/>
  <c r="AF76" i="12"/>
  <c r="AE76" i="12"/>
  <c r="AF75" i="12"/>
  <c r="AE75" i="12"/>
  <c r="AF74" i="12"/>
  <c r="AE74" i="12"/>
  <c r="AF73" i="12"/>
  <c r="AE73" i="12"/>
  <c r="AF72" i="12"/>
  <c r="AE72" i="12"/>
  <c r="AF71" i="12"/>
  <c r="AE71" i="12"/>
  <c r="AF70" i="12"/>
  <c r="AE70" i="12"/>
  <c r="AF69" i="12"/>
  <c r="AE69" i="12"/>
  <c r="AF68" i="12"/>
  <c r="AE68" i="12"/>
  <c r="AF67" i="12"/>
  <c r="AE67" i="12"/>
  <c r="AF66" i="12"/>
  <c r="AE66" i="12"/>
  <c r="AF65" i="12"/>
  <c r="AE65" i="12"/>
  <c r="AF64" i="12"/>
  <c r="AE64" i="12"/>
  <c r="AF63" i="12"/>
  <c r="AE63" i="12"/>
  <c r="AF62" i="12"/>
  <c r="AE62" i="12"/>
  <c r="AF61" i="12"/>
  <c r="AE61" i="12"/>
  <c r="AF60" i="12"/>
  <c r="AE60" i="12"/>
  <c r="AF59" i="12"/>
  <c r="AE59" i="12"/>
  <c r="AF58" i="12"/>
  <c r="AE58" i="12"/>
  <c r="AF57" i="12"/>
  <c r="AE57" i="12"/>
  <c r="AF56" i="12"/>
  <c r="AE56" i="12"/>
  <c r="AF55" i="12"/>
  <c r="AE55" i="12"/>
  <c r="AF54" i="12"/>
  <c r="AE54" i="12"/>
  <c r="AF53" i="12"/>
  <c r="AE53" i="12"/>
  <c r="AF52" i="12"/>
  <c r="AE52" i="12"/>
  <c r="AF51" i="12"/>
  <c r="AE51" i="12"/>
  <c r="AF50" i="12"/>
  <c r="AE50" i="12"/>
  <c r="AF45" i="12"/>
  <c r="AE45" i="12"/>
  <c r="AF44" i="12"/>
  <c r="AE44" i="12"/>
  <c r="AF43" i="12"/>
  <c r="AE43" i="12"/>
  <c r="AF42" i="12"/>
  <c r="AE42" i="12"/>
  <c r="AF37" i="12"/>
  <c r="AE37" i="12"/>
  <c r="AF36" i="12"/>
  <c r="AE36" i="12"/>
  <c r="AF35" i="12"/>
  <c r="AE35" i="12"/>
  <c r="AF34" i="12"/>
  <c r="AE34" i="12"/>
  <c r="AF29" i="12"/>
  <c r="AE29" i="12"/>
  <c r="AF27" i="12"/>
  <c r="AE27" i="12"/>
  <c r="AF23" i="12"/>
  <c r="AE23" i="12"/>
  <c r="AF22" i="12"/>
  <c r="AE22" i="12"/>
  <c r="AG32" i="18" l="1"/>
  <c r="AG48" i="18"/>
  <c r="AG40" i="18"/>
  <c r="AG48" i="17"/>
  <c r="AG62" i="12"/>
  <c r="AG66" i="12"/>
  <c r="AG25" i="12"/>
  <c r="AG28" i="12"/>
  <c r="AG39" i="12"/>
  <c r="AG31" i="12"/>
  <c r="AG47" i="12"/>
  <c r="AG74" i="12"/>
  <c r="AG29" i="12"/>
  <c r="AG35" i="12"/>
  <c r="AG43" i="12"/>
  <c r="AG51" i="12"/>
  <c r="AG57" i="12"/>
  <c r="AG59" i="12"/>
  <c r="AG61" i="12"/>
  <c r="AG67" i="12"/>
  <c r="AG69" i="12"/>
  <c r="AG71" i="12"/>
  <c r="AG73" i="12"/>
  <c r="AG77" i="12"/>
  <c r="AG52" i="12"/>
  <c r="AG56" i="12"/>
  <c r="AG53" i="12"/>
  <c r="AG55" i="12"/>
  <c r="AG81" i="12"/>
  <c r="AG27" i="12"/>
  <c r="AG78" i="12"/>
  <c r="AG82" i="12"/>
  <c r="AE40" i="12"/>
  <c r="AG75" i="12"/>
  <c r="AG68" i="12"/>
  <c r="AG72" i="12"/>
  <c r="AF32" i="12"/>
  <c r="AG36" i="12"/>
  <c r="AG44" i="12"/>
  <c r="AG50" i="12"/>
  <c r="AG58" i="12"/>
  <c r="AG65" i="12"/>
  <c r="AG83" i="12"/>
  <c r="AG85" i="12"/>
  <c r="AE48" i="12"/>
  <c r="AG60" i="12"/>
  <c r="AG76" i="12"/>
  <c r="AG34" i="12"/>
  <c r="AG23" i="12"/>
  <c r="AF48" i="12"/>
  <c r="AG64" i="12"/>
  <c r="AG80" i="12"/>
  <c r="AG45" i="12"/>
  <c r="AG22" i="12"/>
  <c r="AG37" i="12"/>
  <c r="AG42" i="12"/>
  <c r="AG54" i="12"/>
  <c r="AG63" i="12"/>
  <c r="AG70" i="12"/>
  <c r="AG79" i="12"/>
  <c r="AG84" i="12"/>
  <c r="AE32" i="12"/>
  <c r="AF40" i="12"/>
  <c r="AG40" i="12" l="1"/>
  <c r="AG48" i="12"/>
  <c r="AG32" i="12"/>
  <c r="G83" i="2"/>
  <c r="B70" i="5" l="1"/>
  <c r="B65" i="4"/>
  <c r="B83" i="2"/>
  <c r="B65" i="3"/>
  <c r="G65" i="3"/>
  <c r="F65" i="3"/>
  <c r="I83" i="2"/>
  <c r="Z65" i="4" l="1"/>
  <c r="Y65" i="4"/>
  <c r="X65" i="4"/>
  <c r="V65" i="4"/>
  <c r="U65" i="4"/>
  <c r="S65" i="4" l="1"/>
  <c r="T65" i="4"/>
  <c r="H65" i="3"/>
  <c r="H83" i="2"/>
</calcChain>
</file>

<file path=xl/sharedStrings.xml><?xml version="1.0" encoding="utf-8"?>
<sst xmlns="http://schemas.openxmlformats.org/spreadsheetml/2006/main" count="686" uniqueCount="204">
  <si>
    <t>PLANIFICACION DE LA CIENCIA, LA TECNOLOGIA Y LA INNOVACION</t>
  </si>
  <si>
    <t>NIVEL DE ACTIVIDAD</t>
  </si>
  <si>
    <t>No.</t>
  </si>
  <si>
    <t>Estatal</t>
  </si>
  <si>
    <t>Empresarial</t>
  </si>
  <si>
    <t>Otros</t>
  </si>
  <si>
    <t>Total</t>
  </si>
  <si>
    <t>MINISTERIO DE CIENCIA, TECNOLOGIA Y MEDIO AMBIENTE</t>
  </si>
  <si>
    <t>MODELO
CTI 1</t>
  </si>
  <si>
    <t>CONFECCIONADO POR:</t>
  </si>
  <si>
    <t>FIRMA:</t>
  </si>
  <si>
    <t>AÑO:</t>
  </si>
  <si>
    <t>MES:</t>
  </si>
  <si>
    <t>DÍA:</t>
  </si>
  <si>
    <t>Entidad Ejecutora</t>
  </si>
  <si>
    <t>SERVICIOS CIENTIFICO-TECNOLOGICOS</t>
  </si>
  <si>
    <t>Denominación del Servicio</t>
  </si>
  <si>
    <t>Cliente Final o Destino</t>
  </si>
  <si>
    <t>M.Total</t>
  </si>
  <si>
    <t>CUC</t>
  </si>
  <si>
    <t>CUP</t>
  </si>
  <si>
    <t>CUC2</t>
  </si>
  <si>
    <t>CUP2</t>
  </si>
  <si>
    <t>Tipo de Producción</t>
  </si>
  <si>
    <t>Vol. o Cant. De Producción Planif.</t>
  </si>
  <si>
    <t>Inicio</t>
  </si>
  <si>
    <t>Término</t>
  </si>
  <si>
    <t>Entidad Generalizadora</t>
  </si>
  <si>
    <t>Origen de Resultado</t>
  </si>
  <si>
    <t>Destino de Generalización</t>
  </si>
  <si>
    <t>Resultado a Generalizar</t>
  </si>
  <si>
    <t>GENERALIZACION DE RESULTADOS</t>
  </si>
  <si>
    <t>Nombre de la Actvidad</t>
  </si>
  <si>
    <t xml:space="preserve">Cliente Final </t>
  </si>
  <si>
    <t>APROBADO POR:</t>
  </si>
  <si>
    <t>ACTIVIDAD</t>
  </si>
  <si>
    <t>SUB TOTAL</t>
  </si>
  <si>
    <t>SERVICIOS CIENTIFICO-TECNOLOGICOS (SCT)</t>
  </si>
  <si>
    <t>MT</t>
  </si>
  <si>
    <t>MT2</t>
  </si>
  <si>
    <t>CUP3</t>
  </si>
  <si>
    <t>CUC3</t>
  </si>
  <si>
    <t>MT3</t>
  </si>
  <si>
    <t>RESUMEN GENERAL</t>
  </si>
  <si>
    <t>PROYECTOS NO ASOCIADOS A PROGRAMAS (PNAP)</t>
  </si>
  <si>
    <t>CUP Estatal</t>
  </si>
  <si>
    <t>CUC Estatal</t>
  </si>
  <si>
    <t>CUP Empres.</t>
  </si>
  <si>
    <t>Social</t>
  </si>
  <si>
    <t>Cient.</t>
  </si>
  <si>
    <t>Econ.</t>
  </si>
  <si>
    <t>Amb.</t>
  </si>
  <si>
    <t>Otros.</t>
  </si>
  <si>
    <t>Recursos Anuales (MP)</t>
  </si>
  <si>
    <t>Impacto Econ. Max. (MP)</t>
  </si>
  <si>
    <t>Tipo de impacto Marcar con x</t>
  </si>
  <si>
    <t>Código</t>
  </si>
  <si>
    <t>Cantidad I+D</t>
  </si>
  <si>
    <t>Cantidad Innov</t>
  </si>
  <si>
    <t xml:space="preserve">ORGANISMO: </t>
  </si>
  <si>
    <t>ORGANISMO:</t>
  </si>
  <si>
    <t xml:space="preserve">CONFECCIONADO POR: </t>
  </si>
  <si>
    <t xml:space="preserve">APROBADO POR: </t>
  </si>
  <si>
    <t xml:space="preserve">Cant. Serv. Planif. </t>
  </si>
  <si>
    <t>PROYECTOS ASOCIADOS A PROGRAMAS NACIONALES (PAPN)</t>
  </si>
  <si>
    <t>PROYECTOS ASOCIADOS A PROGRAMAS SECTORIALES(PAPS)</t>
  </si>
  <si>
    <t>PROYECTOS ASOCIADOS A PROGRAMAS TERRITORIALES (PAPT)</t>
  </si>
  <si>
    <t>MODELO DE  PLANIFICACION DE LA CIENCIA, LA TECNOLOGIA Y LA INNOVACION</t>
  </si>
  <si>
    <t>Plazo Ejecución</t>
  </si>
  <si>
    <t>Destino</t>
  </si>
  <si>
    <t>Otras Salidas</t>
  </si>
  <si>
    <t>Financiamiento Total  (en miles de pesos)</t>
  </si>
  <si>
    <t>Presupuesto Estatal</t>
  </si>
  <si>
    <t>Recursos Propios Empresarial</t>
  </si>
  <si>
    <t>Utilidades despues de impuestos</t>
  </si>
  <si>
    <t>FONCI</t>
  </si>
  <si>
    <t>Fondo ANIR o Fondo Ciencia</t>
  </si>
  <si>
    <t>Credito</t>
  </si>
  <si>
    <t>Donaciones</t>
  </si>
  <si>
    <t>Proyectos Internacionales</t>
  </si>
  <si>
    <t>Contribución Especial Territorial</t>
  </si>
  <si>
    <t>Añó Inic</t>
  </si>
  <si>
    <t>Año Term</t>
  </si>
  <si>
    <t>Export</t>
  </si>
  <si>
    <t>CUP4</t>
  </si>
  <si>
    <t>CUC4</t>
  </si>
  <si>
    <t>CUP5</t>
  </si>
  <si>
    <t>CUC5</t>
  </si>
  <si>
    <t>CUP6</t>
  </si>
  <si>
    <t>CUC6</t>
  </si>
  <si>
    <t>CUP7</t>
  </si>
  <si>
    <t>CUC7</t>
  </si>
  <si>
    <t>CUP8</t>
  </si>
  <si>
    <t>CUC8</t>
  </si>
  <si>
    <t>CUP9</t>
  </si>
  <si>
    <t>CUC9</t>
  </si>
  <si>
    <t>CUP10</t>
  </si>
  <si>
    <t>CUC10</t>
  </si>
  <si>
    <t>Total CUP</t>
  </si>
  <si>
    <t>EJECUCIÓN FINANCIERA DE LA CIENCIA, LA TECNOLOGÍA Y LA INNOVACIÓN</t>
  </si>
  <si>
    <t>INFORME CORRESPONDIENTE AL AÑO:</t>
  </si>
  <si>
    <t>Entidad:</t>
  </si>
  <si>
    <t>Código REEUP:</t>
  </si>
  <si>
    <t>Financiamiento</t>
  </si>
  <si>
    <t>CONCEPTO</t>
  </si>
  <si>
    <t>Ejecución Financiera Total</t>
  </si>
  <si>
    <t>UM: Miles de pesos con un decimal</t>
  </si>
  <si>
    <t>Plan</t>
  </si>
  <si>
    <t>Real</t>
  </si>
  <si>
    <t>Utilidades</t>
  </si>
  <si>
    <t>Contribución Especial</t>
  </si>
  <si>
    <t>Ejecución Financiera Total por tipo de gasto (2+3)</t>
  </si>
  <si>
    <t xml:space="preserve">  Gastos Corrientes para ACTI </t>
  </si>
  <si>
    <t>Total Proyecto</t>
  </si>
  <si>
    <t xml:space="preserve">  Gastos de Capital (Inversiones) para ACTI</t>
  </si>
  <si>
    <t>Ejecución Financiera Total por tipo de actividad (5+6+7)</t>
  </si>
  <si>
    <t>Investigación y Desarrollo (I+D)</t>
  </si>
  <si>
    <t>Innovación</t>
  </si>
  <si>
    <t>Otras Actividades de CTI</t>
  </si>
  <si>
    <t>Gastos de Capital (Inversiones) (9+10+11)</t>
  </si>
  <si>
    <t>Construcción y montaje</t>
  </si>
  <si>
    <t>Equipamiento</t>
  </si>
  <si>
    <t>Total Entidad</t>
  </si>
  <si>
    <t>Sust. Imp.</t>
  </si>
  <si>
    <t xml:space="preserve">Export. </t>
  </si>
  <si>
    <t>Financiamiento en miles de pesos</t>
  </si>
  <si>
    <t>Creditos</t>
  </si>
  <si>
    <t>MT4</t>
  </si>
  <si>
    <t>MT5</t>
  </si>
  <si>
    <t>MT6</t>
  </si>
  <si>
    <t>MT7</t>
  </si>
  <si>
    <t>MT8</t>
  </si>
  <si>
    <t>MT9</t>
  </si>
  <si>
    <t>MT10</t>
  </si>
  <si>
    <t>Total Programa</t>
  </si>
  <si>
    <t>Presupuesto para Gestión del programa</t>
  </si>
  <si>
    <t>Presupuesto para Gestión del proyecto</t>
  </si>
  <si>
    <t xml:space="preserve">PROYECTOS ASOCIADOS A PROGRAMAS NACIONALES: </t>
  </si>
  <si>
    <t>PNCTI Alimento y su agroindustria</t>
  </si>
  <si>
    <t>nueva variedad maiz 1230</t>
  </si>
  <si>
    <t>nueva variedad maiz 4560</t>
  </si>
  <si>
    <t>Tipo Resultado</t>
  </si>
  <si>
    <t>PNCTI Agroindustria de la Caña de azúcar</t>
  </si>
  <si>
    <t>Proyecto Obtención mayor rendimiento maiz</t>
  </si>
  <si>
    <t>Proyecto Obtención de nueva variedad de frijol</t>
  </si>
  <si>
    <t>Proyecto Obtención mayor rendimiento azúcar</t>
  </si>
  <si>
    <t>Proyecto Obtención de nuevos derivados</t>
  </si>
  <si>
    <t>nueva variedad caña</t>
  </si>
  <si>
    <t>nuevo fertilizante</t>
  </si>
  <si>
    <t>Tipo Proyecto</t>
  </si>
  <si>
    <t>I+D-Innov</t>
  </si>
  <si>
    <t>Prod-Proc-Org-Merc</t>
  </si>
  <si>
    <t xml:space="preserve">PROYECTOS ASOCIADOS A PROGRAMAS SECTORIALES: </t>
  </si>
  <si>
    <t xml:space="preserve">PROYECTOS ASOCIADOS A PROGRAMAS TERRITORIALES: </t>
  </si>
  <si>
    <t>PSCTI Alimento y su agroindustria</t>
  </si>
  <si>
    <t>PSCTI Agroindustria de la Caña de azúcar</t>
  </si>
  <si>
    <t>PTCTI Alimento y su agroindustria</t>
  </si>
  <si>
    <t>PTCTI Agroindustria de la Caña de azúcar</t>
  </si>
  <si>
    <t>Proy Internac</t>
  </si>
  <si>
    <t>Cont Esp Territ</t>
  </si>
  <si>
    <t>Título del Programa, de los Proyectos Asociados y los Resultados</t>
  </si>
  <si>
    <t>Monto en CL</t>
  </si>
  <si>
    <t xml:space="preserve">PROYECTOS NO ASOCIADOS A PROGRAMAS: </t>
  </si>
  <si>
    <t>ANIR y Fondo Ciencia</t>
  </si>
  <si>
    <t>Gastos corrientes</t>
  </si>
  <si>
    <t>Gasto de Capital</t>
  </si>
  <si>
    <t>Total CUP (Miles)</t>
  </si>
  <si>
    <t>Total CUC (Miles)</t>
  </si>
  <si>
    <t>Moneda Total (Miles)</t>
  </si>
  <si>
    <t>Externo</t>
  </si>
  <si>
    <t>Total CUC</t>
  </si>
  <si>
    <t>Entidad Partic</t>
  </si>
  <si>
    <t>Proyectos Internac</t>
  </si>
  <si>
    <t>MINISTERIO DE CIENCIA, TECNOLOGÍA Y MEDIO AMBIENTE</t>
  </si>
  <si>
    <t>CUC Empres</t>
  </si>
  <si>
    <t>CUP Otros</t>
  </si>
  <si>
    <t>CUC Otros</t>
  </si>
  <si>
    <t>Tecn</t>
  </si>
  <si>
    <t>CUP Externo</t>
  </si>
  <si>
    <t>CUC Externo</t>
  </si>
  <si>
    <t>Ent. Ejec.</t>
  </si>
  <si>
    <t>Ent. Part.</t>
  </si>
  <si>
    <t>Exp-S.Imp</t>
  </si>
  <si>
    <t>Art-Pon-Lib-Bol-Nor-Pat-Tes</t>
  </si>
  <si>
    <t xml:space="preserve">PRODUCCIONES ESPECIALIZADAS </t>
  </si>
  <si>
    <t>Año:</t>
  </si>
  <si>
    <t xml:space="preserve">OTRAS ACTIVIDADES DE C.T.I.   </t>
  </si>
  <si>
    <t xml:space="preserve">TRANSFERENCIAS DE TECNOLOGÍAS </t>
  </si>
  <si>
    <t>Nombre de la Tecnología</t>
  </si>
  <si>
    <t>Procedencia Interna-Externa</t>
  </si>
  <si>
    <t>MODELO CTI 4</t>
  </si>
  <si>
    <t>MODELO CTI 6</t>
  </si>
  <si>
    <t>MODELO CTI 5</t>
  </si>
  <si>
    <t>MODELO CTI 7</t>
  </si>
  <si>
    <t>MODELO CTI 8</t>
  </si>
  <si>
    <t>MODELO DE PLANIFICACION DE LA CIENCIA, LA TECNOLOGIA Y LA INNOVACION</t>
  </si>
  <si>
    <t>MODELO CTI 2</t>
  </si>
  <si>
    <t>MODELO CTI 3</t>
  </si>
  <si>
    <t>TRANSFERENCIAS DE TECNOLOGÍAS (TT)</t>
  </si>
  <si>
    <t>PRODUCCIONES ESPECIALIZADAS (PEAV)</t>
  </si>
  <si>
    <t>GENERALIZACIONES (G)</t>
  </si>
  <si>
    <t>OTRAS ACTIVIDADES DE CTI (OA)</t>
  </si>
  <si>
    <t>Título del Proyecto y sus Resultados</t>
  </si>
  <si>
    <t>Total MLC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</si>
</sst>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\ _€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88">
    <xf numFmtId="0" fontId="0" fillId="0" borderId="0" xfId="0"/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horizontal="center" vertical="center" wrapText="1"/>
      <protection locked="0"/>
    </xf>
    <xf numFmtId="0" fontId="0" fillId="0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164" fontId="0" fillId="0" borderId="14" xfId="0" applyNumberForma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  <protection locked="0"/>
    </xf>
    <xf numFmtId="0" fontId="6" fillId="0" borderId="17" xfId="0" applyFont="1" applyFill="1" applyBorder="1" applyAlignment="1" applyProtection="1">
      <alignment vertical="center"/>
      <protection locked="0"/>
    </xf>
    <xf numFmtId="0" fontId="6" fillId="0" borderId="10" xfId="0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64" fontId="1" fillId="0" borderId="19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Fill="1" applyBorder="1" applyAlignment="1" applyProtection="1">
      <alignment horizontal="left" vertical="center" wrapText="1"/>
      <protection locked="0"/>
    </xf>
    <xf numFmtId="164" fontId="0" fillId="0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left" vertical="center" wrapText="1"/>
      <protection locked="0"/>
    </xf>
    <xf numFmtId="164" fontId="0" fillId="0" borderId="12" xfId="0" applyNumberForma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64" fontId="0" fillId="0" borderId="13" xfId="0" applyNumberForma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protection locked="0"/>
    </xf>
    <xf numFmtId="0" fontId="0" fillId="0" borderId="0" xfId="0" applyFill="1" applyAlignment="1" applyProtection="1">
      <protection locked="0"/>
    </xf>
    <xf numFmtId="0" fontId="1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2" xfId="0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164" fontId="1" fillId="0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/>
    <xf numFmtId="0" fontId="0" fillId="0" borderId="21" xfId="0" applyFill="1" applyBorder="1" applyAlignment="1" applyProtection="1">
      <alignment horizontal="center" vertical="center" wrapText="1"/>
      <protection locked="0"/>
    </xf>
    <xf numFmtId="17" fontId="0" fillId="0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10" fillId="0" borderId="12" xfId="1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12" xfId="1" applyFont="1" applyFill="1" applyBorder="1" applyAlignment="1" applyProtection="1">
      <alignment horizontal="left" vertical="center"/>
      <protection locked="0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10" fillId="0" borderId="12" xfId="1" applyFont="1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26" xfId="0" applyNumberFormat="1" applyFill="1" applyBorder="1" applyAlignment="1" applyProtection="1">
      <alignment horizontal="center" vertical="center" wrapText="1"/>
      <protection locked="0"/>
    </xf>
    <xf numFmtId="0" fontId="0" fillId="0" borderId="32" xfId="0" applyNumberFormat="1" applyFill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justify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164" fontId="0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9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164" fontId="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Border="1" applyAlignment="1" applyProtection="1">
      <alignment horizontal="center" vertical="top" wrapText="1"/>
      <protection locked="0"/>
    </xf>
    <xf numFmtId="0" fontId="0" fillId="0" borderId="14" xfId="0" applyFont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21" xfId="0" applyFont="1" applyFill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0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center" wrapText="1"/>
      <protection locked="0"/>
    </xf>
    <xf numFmtId="17" fontId="0" fillId="0" borderId="0" xfId="0" applyNumberFormat="1" applyFill="1" applyAlignment="1" applyProtection="1"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164" fontId="0" fillId="0" borderId="14" xfId="0" applyNumberFormat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</xf>
    <xf numFmtId="165" fontId="0" fillId="0" borderId="14" xfId="0" applyNumberForma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left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164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left" vertical="center" wrapText="1"/>
      <protection locked="0"/>
    </xf>
    <xf numFmtId="0" fontId="1" fillId="0" borderId="19" xfId="0" applyFont="1" applyFill="1" applyBorder="1" applyAlignment="1" applyProtection="1">
      <alignment horizontal="left" vertical="center" wrapText="1"/>
      <protection locked="0"/>
    </xf>
    <xf numFmtId="0" fontId="1" fillId="3" borderId="52" xfId="0" applyFont="1" applyFill="1" applyBorder="1" applyAlignment="1" applyProtection="1">
      <alignment horizontal="center" vertical="center" wrapText="1"/>
      <protection locked="0"/>
    </xf>
    <xf numFmtId="0" fontId="14" fillId="3" borderId="52" xfId="0" applyFont="1" applyFill="1" applyBorder="1" applyAlignment="1" applyProtection="1">
      <alignment horizontal="justify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164" fontId="0" fillId="3" borderId="12" xfId="0" applyNumberFormat="1" applyFill="1" applyBorder="1" applyAlignment="1" applyProtection="1">
      <alignment horizontal="center" vertical="center" wrapText="1"/>
      <protection locked="0"/>
    </xf>
    <xf numFmtId="0" fontId="0" fillId="0" borderId="34" xfId="0" applyFill="1" applyBorder="1" applyAlignment="1" applyProtection="1">
      <alignment horizontal="center" vertical="center" wrapText="1"/>
      <protection locked="0"/>
    </xf>
    <xf numFmtId="0" fontId="0" fillId="0" borderId="34" xfId="0" applyBorder="1"/>
    <xf numFmtId="0" fontId="0" fillId="0" borderId="52" xfId="0" applyFont="1" applyFill="1" applyBorder="1" applyAlignment="1" applyProtection="1">
      <alignment horizontal="center" vertical="top" wrapText="1"/>
      <protection locked="0"/>
    </xf>
    <xf numFmtId="0" fontId="16" fillId="0" borderId="26" xfId="0" applyFont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0" fillId="0" borderId="52" xfId="0" applyFont="1" applyFill="1" applyBorder="1" applyAlignment="1" applyProtection="1">
      <alignment horizontal="left" vertical="top" wrapText="1"/>
      <protection locked="0"/>
    </xf>
    <xf numFmtId="0" fontId="16" fillId="2" borderId="26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left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wrapText="1"/>
    </xf>
    <xf numFmtId="0" fontId="16" fillId="2" borderId="21" xfId="0" applyFont="1" applyFill="1" applyBorder="1" applyAlignment="1">
      <alignment horizontal="center" vertical="center"/>
    </xf>
    <xf numFmtId="0" fontId="1" fillId="0" borderId="34" xfId="0" applyFont="1" applyBorder="1" applyAlignment="1" applyProtection="1">
      <alignment horizontal="left" vertical="top" wrapText="1"/>
      <protection locked="0"/>
    </xf>
    <xf numFmtId="0" fontId="15" fillId="0" borderId="21" xfId="0" applyFont="1" applyBorder="1" applyAlignment="1">
      <alignment horizontal="left" indent="2"/>
    </xf>
    <xf numFmtId="0" fontId="16" fillId="0" borderId="21" xfId="0" applyFont="1" applyBorder="1" applyAlignment="1">
      <alignment horizontal="center"/>
    </xf>
    <xf numFmtId="0" fontId="16" fillId="0" borderId="2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wrapText="1"/>
    </xf>
    <xf numFmtId="0" fontId="16" fillId="0" borderId="21" xfId="0" applyFont="1" applyBorder="1" applyAlignment="1">
      <alignment horizontal="center" vertical="center"/>
    </xf>
    <xf numFmtId="0" fontId="0" fillId="4" borderId="52" xfId="0" applyFont="1" applyFill="1" applyBorder="1" applyAlignment="1" applyProtection="1">
      <alignment horizontal="center" vertical="top" wrapText="1"/>
      <protection locked="0"/>
    </xf>
    <xf numFmtId="0" fontId="1" fillId="4" borderId="55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0" fillId="4" borderId="12" xfId="0" applyFont="1" applyFill="1" applyBorder="1" applyAlignment="1" applyProtection="1">
      <alignment horizontal="left" vertical="center" wrapText="1"/>
      <protection locked="0"/>
    </xf>
    <xf numFmtId="0" fontId="0" fillId="4" borderId="14" xfId="0" applyFont="1" applyFill="1" applyBorder="1" applyAlignment="1" applyProtection="1">
      <alignment horizontal="left" vertical="center" wrapText="1"/>
      <protection locked="0"/>
    </xf>
    <xf numFmtId="164" fontId="0" fillId="4" borderId="14" xfId="0" applyNumberForma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>
      <alignment horizontal="left" indent="2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53" xfId="0" applyFont="1" applyFill="1" applyBorder="1" applyAlignment="1" applyProtection="1">
      <alignment horizontal="left" vertical="top" wrapText="1"/>
      <protection locked="0"/>
    </xf>
    <xf numFmtId="0" fontId="0" fillId="3" borderId="14" xfId="0" applyFont="1" applyFill="1" applyBorder="1" applyAlignment="1" applyProtection="1">
      <alignment horizontal="left" vertical="top" wrapText="1"/>
      <protection locked="0"/>
    </xf>
    <xf numFmtId="0" fontId="16" fillId="0" borderId="21" xfId="0" applyFont="1" applyBorder="1" applyAlignment="1">
      <alignment horizontal="left"/>
    </xf>
    <xf numFmtId="0" fontId="16" fillId="0" borderId="21" xfId="0" applyFont="1" applyBorder="1"/>
    <xf numFmtId="0" fontId="15" fillId="0" borderId="21" xfId="0" applyFont="1" applyBorder="1" applyAlignment="1">
      <alignment horizontal="left" indent="3"/>
    </xf>
    <xf numFmtId="0" fontId="16" fillId="2" borderId="21" xfId="0" applyFont="1" applyFill="1" applyBorder="1"/>
    <xf numFmtId="0" fontId="0" fillId="4" borderId="14" xfId="0" applyFont="1" applyFill="1" applyBorder="1" applyAlignment="1" applyProtection="1">
      <alignment horizontal="center" vertical="top" wrapText="1"/>
      <protection locked="0"/>
    </xf>
    <xf numFmtId="0" fontId="16" fillId="2" borderId="28" xfId="0" applyFont="1" applyFill="1" applyBorder="1" applyAlignment="1">
      <alignment horizontal="center"/>
    </xf>
    <xf numFmtId="0" fontId="15" fillId="0" borderId="29" xfId="0" applyFont="1" applyBorder="1" applyAlignment="1">
      <alignment horizontal="left" indent="3"/>
    </xf>
    <xf numFmtId="0" fontId="16" fillId="0" borderId="29" xfId="0" applyFont="1" applyBorder="1" applyAlignment="1">
      <alignment horizontal="center"/>
    </xf>
    <xf numFmtId="0" fontId="16" fillId="0" borderId="29" xfId="0" applyFont="1" applyBorder="1"/>
    <xf numFmtId="0" fontId="0" fillId="4" borderId="14" xfId="0" applyFont="1" applyFill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left" vertical="top" wrapText="1"/>
      <protection locked="0"/>
    </xf>
    <xf numFmtId="0" fontId="1" fillId="5" borderId="52" xfId="0" applyFont="1" applyFill="1" applyBorder="1" applyAlignment="1" applyProtection="1">
      <alignment horizontal="left" vertical="top" wrapText="1"/>
      <protection locked="0"/>
    </xf>
    <xf numFmtId="0" fontId="0" fillId="5" borderId="14" xfId="0" applyFont="1" applyFill="1" applyBorder="1" applyAlignment="1" applyProtection="1">
      <alignment horizontal="left" vertical="top" wrapText="1"/>
      <protection locked="0"/>
    </xf>
    <xf numFmtId="164" fontId="0" fillId="5" borderId="14" xfId="0" applyNumberFormat="1" applyFill="1" applyBorder="1" applyAlignment="1" applyProtection="1">
      <alignment horizontal="center" vertical="center" wrapText="1"/>
      <protection locked="0"/>
    </xf>
    <xf numFmtId="164" fontId="0" fillId="5" borderId="12" xfId="0" applyNumberFormat="1" applyFill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0" fillId="0" borderId="34" xfId="0" applyFill="1" applyBorder="1" applyAlignment="1" applyProtection="1">
      <alignment horizontal="left" vertical="center" wrapText="1"/>
      <protection locked="0"/>
    </xf>
    <xf numFmtId="0" fontId="0" fillId="0" borderId="55" xfId="0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wrapText="1"/>
      <protection locked="0"/>
    </xf>
    <xf numFmtId="0" fontId="16" fillId="0" borderId="33" xfId="0" applyFont="1" applyBorder="1" applyAlignment="1">
      <alignment horizontal="center" vertical="center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8" fillId="3" borderId="52" xfId="0" applyFont="1" applyFill="1" applyBorder="1" applyAlignment="1" applyProtection="1">
      <alignment horizontal="justify" vertical="center" wrapText="1"/>
      <protection locked="0"/>
    </xf>
    <xf numFmtId="0" fontId="1" fillId="4" borderId="39" xfId="0" applyFont="1" applyFill="1" applyBorder="1" applyAlignment="1" applyProtection="1">
      <alignment horizontal="left" vertical="top" wrapText="1"/>
      <protection locked="0"/>
    </xf>
    <xf numFmtId="0" fontId="1" fillId="3" borderId="52" xfId="0" applyFont="1" applyFill="1" applyBorder="1" applyAlignment="1" applyProtection="1">
      <alignment horizontal="left" vertical="top" wrapText="1"/>
      <protection locked="0"/>
    </xf>
    <xf numFmtId="0" fontId="0" fillId="0" borderId="52" xfId="0" applyFill="1" applyBorder="1" applyAlignment="1" applyProtection="1">
      <alignment horizontal="left" vertical="center" wrapText="1"/>
      <protection locked="0"/>
    </xf>
    <xf numFmtId="0" fontId="0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52" xfId="0" applyFont="1" applyFill="1" applyBorder="1" applyAlignment="1" applyProtection="1">
      <alignment horizontal="left" vertical="top" wrapText="1"/>
      <protection locked="0"/>
    </xf>
    <xf numFmtId="0" fontId="1" fillId="0" borderId="34" xfId="0" applyFont="1" applyFill="1" applyBorder="1" applyAlignment="1" applyProtection="1">
      <alignment horizontal="left" vertical="center" wrapText="1"/>
      <protection locked="0"/>
    </xf>
    <xf numFmtId="0" fontId="1" fillId="6" borderId="52" xfId="0" applyFont="1" applyFill="1" applyBorder="1" applyAlignment="1" applyProtection="1">
      <alignment horizontal="left" vertical="top" wrapText="1"/>
      <protection locked="0"/>
    </xf>
    <xf numFmtId="0" fontId="1" fillId="4" borderId="34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0" fillId="0" borderId="12" xfId="0" applyBorder="1"/>
    <xf numFmtId="0" fontId="0" fillId="0" borderId="13" xfId="0" applyBorder="1"/>
    <xf numFmtId="0" fontId="1" fillId="0" borderId="1" xfId="0" applyFont="1" applyBorder="1" applyAlignment="1">
      <alignment vertical="center"/>
    </xf>
    <xf numFmtId="0" fontId="1" fillId="0" borderId="34" xfId="0" applyFont="1" applyFill="1" applyBorder="1" applyAlignment="1" applyProtection="1">
      <alignment horizontal="left" vertical="top" wrapText="1"/>
      <protection locked="0"/>
    </xf>
    <xf numFmtId="0" fontId="1" fillId="7" borderId="52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0" fillId="0" borderId="16" xfId="0" applyBorder="1"/>
    <xf numFmtId="0" fontId="0" fillId="0" borderId="57" xfId="0" applyBorder="1"/>
    <xf numFmtId="0" fontId="1" fillId="0" borderId="17" xfId="0" applyFont="1" applyBorder="1" applyAlignment="1">
      <alignment vertical="center"/>
    </xf>
    <xf numFmtId="0" fontId="0" fillId="0" borderId="55" xfId="0" applyBorder="1"/>
    <xf numFmtId="0" fontId="1" fillId="7" borderId="34" xfId="0" applyFont="1" applyFill="1" applyBorder="1" applyAlignment="1" applyProtection="1">
      <alignment horizontal="left" vertical="top" wrapText="1"/>
      <protection locked="0"/>
    </xf>
    <xf numFmtId="0" fontId="0" fillId="5" borderId="52" xfId="0" applyFont="1" applyFill="1" applyBorder="1" applyAlignment="1" applyProtection="1">
      <alignment horizontal="left" vertical="top" wrapText="1"/>
      <protection locked="0"/>
    </xf>
    <xf numFmtId="0" fontId="0" fillId="5" borderId="34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164" fontId="0" fillId="7" borderId="14" xfId="0" applyNumberFormat="1" applyFill="1" applyBorder="1" applyAlignment="1" applyProtection="1">
      <alignment horizontal="center" vertical="center" wrapText="1"/>
      <protection locked="0"/>
    </xf>
    <xf numFmtId="164" fontId="0" fillId="7" borderId="12" xfId="0" applyNumberFormat="1" applyFill="1" applyBorder="1" applyAlignment="1" applyProtection="1">
      <alignment horizontal="center" vertical="center" wrapText="1"/>
      <protection locked="0"/>
    </xf>
    <xf numFmtId="0" fontId="0" fillId="7" borderId="34" xfId="0" applyFont="1" applyFill="1" applyBorder="1" applyAlignment="1" applyProtection="1">
      <alignment horizontal="left" vertical="center" wrapText="1"/>
      <protection locked="0"/>
    </xf>
    <xf numFmtId="0" fontId="0" fillId="7" borderId="12" xfId="0" applyFont="1" applyFill="1" applyBorder="1" applyAlignment="1" applyProtection="1">
      <alignment horizontal="left" vertical="center" wrapText="1"/>
      <protection locked="0"/>
    </xf>
    <xf numFmtId="0" fontId="0" fillId="7" borderId="14" xfId="0" applyFont="1" applyFill="1" applyBorder="1" applyAlignment="1" applyProtection="1">
      <alignment horizontal="left" vertical="center" wrapText="1"/>
      <protection locked="0"/>
    </xf>
    <xf numFmtId="0" fontId="1" fillId="7" borderId="34" xfId="0" applyFont="1" applyFill="1" applyBorder="1" applyAlignment="1" applyProtection="1">
      <alignment horizontal="left" vertical="center" wrapText="1"/>
      <protection locked="0"/>
    </xf>
    <xf numFmtId="0" fontId="0" fillId="7" borderId="12" xfId="0" applyFill="1" applyBorder="1" applyAlignment="1" applyProtection="1">
      <alignment horizontal="left" vertical="center" wrapText="1"/>
      <protection locked="0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vertical="center"/>
    </xf>
    <xf numFmtId="0" fontId="21" fillId="0" borderId="1" xfId="0" applyFont="1" applyFill="1" applyBorder="1" applyAlignment="1" applyProtection="1">
      <alignment horizontal="center" wrapText="1"/>
    </xf>
    <xf numFmtId="164" fontId="0" fillId="0" borderId="52" xfId="0" applyNumberFormat="1" applyFill="1" applyBorder="1" applyAlignment="1" applyProtection="1">
      <alignment horizontal="center" vertical="center" wrapText="1"/>
    </xf>
    <xf numFmtId="164" fontId="1" fillId="0" borderId="34" xfId="0" applyNumberFormat="1" applyFont="1" applyFill="1" applyBorder="1" applyAlignment="1" applyProtection="1">
      <alignment horizontal="center" vertical="center" wrapText="1"/>
    </xf>
    <xf numFmtId="164" fontId="0" fillId="0" borderId="34" xfId="0" applyNumberFormat="1" applyFill="1" applyBorder="1" applyAlignment="1" applyProtection="1">
      <alignment horizontal="center" vertical="center" wrapText="1"/>
    </xf>
    <xf numFmtId="164" fontId="1" fillId="0" borderId="8" xfId="0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wrapText="1"/>
      <protection locked="0"/>
    </xf>
    <xf numFmtId="0" fontId="0" fillId="0" borderId="12" xfId="0" applyFill="1" applyBorder="1" applyAlignment="1" applyProtection="1">
      <alignment wrapText="1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1" fillId="0" borderId="11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16" fillId="2" borderId="33" xfId="0" applyFont="1" applyFill="1" applyBorder="1" applyAlignment="1">
      <alignment horizontal="center" vertical="center"/>
    </xf>
    <xf numFmtId="0" fontId="16" fillId="0" borderId="33" xfId="0" applyFont="1" applyBorder="1"/>
    <xf numFmtId="0" fontId="16" fillId="2" borderId="33" xfId="0" applyFont="1" applyFill="1" applyBorder="1"/>
    <xf numFmtId="0" fontId="16" fillId="0" borderId="59" xfId="0" applyFont="1" applyBorder="1"/>
    <xf numFmtId="0" fontId="0" fillId="3" borderId="53" xfId="0" applyFill="1" applyBorder="1"/>
    <xf numFmtId="0" fontId="0" fillId="3" borderId="56" xfId="0" applyFill="1" applyBorder="1"/>
    <xf numFmtId="0" fontId="0" fillId="3" borderId="51" xfId="0" applyFill="1" applyBorder="1"/>
    <xf numFmtId="0" fontId="0" fillId="7" borderId="34" xfId="0" applyFill="1" applyBorder="1"/>
    <xf numFmtId="0" fontId="0" fillId="7" borderId="12" xfId="0" applyFill="1" applyBorder="1"/>
    <xf numFmtId="0" fontId="0" fillId="7" borderId="16" xfId="0" applyFill="1" applyBorder="1"/>
    <xf numFmtId="0" fontId="1" fillId="0" borderId="17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53" xfId="0" applyFill="1" applyBorder="1"/>
    <xf numFmtId="0" fontId="0" fillId="0" borderId="56" xfId="0" applyFill="1" applyBorder="1"/>
    <xf numFmtId="0" fontId="0" fillId="0" borderId="51" xfId="0" applyFill="1" applyBorder="1"/>
    <xf numFmtId="0" fontId="0" fillId="0" borderId="34" xfId="0" applyFill="1" applyBorder="1"/>
    <xf numFmtId="0" fontId="0" fillId="0" borderId="12" xfId="0" applyFill="1" applyBorder="1"/>
    <xf numFmtId="0" fontId="0" fillId="0" borderId="16" xfId="0" applyFill="1" applyBorder="1"/>
    <xf numFmtId="0" fontId="0" fillId="0" borderId="34" xfId="0" applyFill="1" applyBorder="1" applyAlignment="1" applyProtection="1">
      <alignment wrapText="1"/>
      <protection locked="0"/>
    </xf>
    <xf numFmtId="0" fontId="0" fillId="0" borderId="55" xfId="0" applyFill="1" applyBorder="1" applyAlignment="1" applyProtection="1">
      <alignment wrapText="1"/>
      <protection locked="0"/>
    </xf>
    <xf numFmtId="0" fontId="0" fillId="0" borderId="57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39" xfId="0" applyFill="1" applyBorder="1"/>
    <xf numFmtId="0" fontId="0" fillId="0" borderId="20" xfId="0" applyFill="1" applyBorder="1"/>
    <xf numFmtId="0" fontId="0" fillId="0" borderId="38" xfId="0" applyFill="1" applyBorder="1"/>
    <xf numFmtId="0" fontId="0" fillId="0" borderId="34" xfId="0" applyFill="1" applyBorder="1" applyProtection="1">
      <protection locked="0"/>
    </xf>
    <xf numFmtId="0" fontId="0" fillId="0" borderId="55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57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wrapText="1"/>
      <protection locked="0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16" fillId="0" borderId="33" xfId="0" applyFont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0" fontId="0" fillId="0" borderId="15" xfId="0" applyNumberFormat="1" applyFill="1" applyBorder="1" applyAlignment="1" applyProtection="1">
      <alignment horizontal="center" vertical="center" wrapText="1"/>
    </xf>
    <xf numFmtId="164" fontId="0" fillId="0" borderId="15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8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 applyProtection="1">
      <alignment horizontal="left" vertical="center" wrapText="1"/>
      <protection locked="0"/>
    </xf>
    <xf numFmtId="0" fontId="3" fillId="0" borderId="28" xfId="0" applyFont="1" applyFill="1" applyBorder="1" applyAlignment="1" applyProtection="1">
      <alignment horizontal="left" vertical="center" wrapText="1"/>
      <protection locked="0"/>
    </xf>
    <xf numFmtId="0" fontId="3" fillId="0" borderId="29" xfId="0" applyFont="1" applyFill="1" applyBorder="1" applyAlignment="1" applyProtection="1">
      <alignment horizontal="left" vertical="center" wrapText="1"/>
      <protection locked="0"/>
    </xf>
    <xf numFmtId="0" fontId="3" fillId="0" borderId="36" xfId="0" applyFont="1" applyFill="1" applyBorder="1" applyAlignment="1" applyProtection="1">
      <alignment horizontal="left" vertical="center" wrapText="1"/>
      <protection locked="0"/>
    </xf>
    <xf numFmtId="0" fontId="3" fillId="0" borderId="37" xfId="0" applyFont="1" applyFill="1" applyBorder="1" applyAlignment="1" applyProtection="1">
      <alignment horizontal="left" vertical="center" wrapText="1"/>
      <protection locked="0"/>
    </xf>
    <xf numFmtId="0" fontId="1" fillId="0" borderId="40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41" xfId="0" applyFont="1" applyFill="1" applyBorder="1" applyAlignment="1" applyProtection="1">
      <alignment horizontal="center" vertical="center" wrapText="1"/>
      <protection locked="0"/>
    </xf>
    <xf numFmtId="0" fontId="1" fillId="0" borderId="42" xfId="0" applyFont="1" applyFill="1" applyBorder="1" applyAlignment="1" applyProtection="1">
      <alignment horizontal="center" vertical="center" wrapText="1"/>
      <protection locked="0"/>
    </xf>
    <xf numFmtId="0" fontId="1" fillId="0" borderId="36" xfId="0" applyFont="1" applyFill="1" applyBorder="1" applyAlignment="1" applyProtection="1">
      <alignment horizontal="center" vertical="center" wrapText="1"/>
      <protection locked="0"/>
    </xf>
    <xf numFmtId="0" fontId="1" fillId="0" borderId="43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horizontal="left" vertical="center"/>
      <protection locked="0"/>
    </xf>
    <xf numFmtId="0" fontId="7" fillId="0" borderId="6" xfId="0" applyFont="1" applyFill="1" applyBorder="1" applyAlignment="1" applyProtection="1">
      <alignment horizontal="left" vertical="center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4" xfId="0" applyFont="1" applyFill="1" applyBorder="1" applyAlignment="1" applyProtection="1">
      <alignment horizontal="center" wrapText="1"/>
      <protection locked="0"/>
    </xf>
    <xf numFmtId="0" fontId="1" fillId="0" borderId="45" xfId="0" applyFont="1" applyFill="1" applyBorder="1" applyAlignment="1" applyProtection="1">
      <alignment horizontal="center" wrapText="1"/>
      <protection locked="0"/>
    </xf>
    <xf numFmtId="0" fontId="1" fillId="0" borderId="46" xfId="0" applyFont="1" applyFill="1" applyBorder="1" applyAlignment="1" applyProtection="1">
      <alignment horizontal="center" wrapText="1"/>
      <protection locked="0"/>
    </xf>
    <xf numFmtId="0" fontId="1" fillId="0" borderId="45" xfId="0" applyFont="1" applyFill="1" applyBorder="1" applyAlignment="1" applyProtection="1">
      <alignment horizontal="center" vertical="center" wrapText="1"/>
      <protection locked="0"/>
    </xf>
    <xf numFmtId="0" fontId="1" fillId="0" borderId="47" xfId="0" applyFont="1" applyFill="1" applyBorder="1" applyAlignment="1" applyProtection="1">
      <alignment horizontal="center" vertical="center" wrapText="1"/>
      <protection locked="0"/>
    </xf>
    <xf numFmtId="0" fontId="1" fillId="0" borderId="4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Fill="1" applyBorder="1" applyAlignment="1" applyProtection="1">
      <alignment horizontal="center" vertical="center" wrapText="1"/>
      <protection locked="0"/>
    </xf>
    <xf numFmtId="0" fontId="22" fillId="0" borderId="7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3" xfId="0" applyFont="1" applyFill="1" applyBorder="1" applyAlignment="1" applyProtection="1">
      <alignment horizontal="left" vertical="center" wrapText="1"/>
      <protection locked="0"/>
    </xf>
    <xf numFmtId="0" fontId="22" fillId="0" borderId="5" xfId="0" applyFont="1" applyFill="1" applyBorder="1" applyAlignment="1" applyProtection="1">
      <alignment horizontal="left" vertical="center" wrapText="1"/>
      <protection locked="0"/>
    </xf>
    <xf numFmtId="0" fontId="22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center" wrapText="1"/>
      <protection locked="0"/>
    </xf>
    <xf numFmtId="0" fontId="1" fillId="0" borderId="11" xfId="0" applyFont="1" applyFill="1" applyBorder="1" applyAlignment="1" applyProtection="1">
      <alignment horizontal="center" wrapText="1"/>
      <protection locked="0"/>
    </xf>
    <xf numFmtId="0" fontId="1" fillId="0" borderId="10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left"/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center" wrapText="1"/>
      <protection locked="0"/>
    </xf>
    <xf numFmtId="0" fontId="0" fillId="0" borderId="10" xfId="0" applyFill="1" applyBorder="1" applyAlignment="1" applyProtection="1">
      <alignment horizontal="center" wrapText="1"/>
      <protection locked="0"/>
    </xf>
    <xf numFmtId="0" fontId="0" fillId="0" borderId="11" xfId="0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16" fillId="0" borderId="54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left" vertical="top" wrapText="1"/>
    </xf>
    <xf numFmtId="0" fontId="17" fillId="0" borderId="48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top"/>
    </xf>
    <xf numFmtId="0" fontId="16" fillId="0" borderId="54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16" fillId="0" borderId="33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64" fontId="0" fillId="0" borderId="1" xfId="0" applyNumberFormat="1" applyFill="1" applyBorder="1" applyAlignment="1" applyProtection="1">
      <alignment horizontal="center" wrapText="1"/>
    </xf>
    <xf numFmtId="164" fontId="0" fillId="0" borderId="18" xfId="0" applyNumberFormat="1" applyFill="1" applyBorder="1" applyAlignment="1" applyProtection="1">
      <alignment horizontal="center" wrapText="1"/>
      <protection locked="0"/>
    </xf>
    <xf numFmtId="164" fontId="0" fillId="0" borderId="4" xfId="0" applyNumberForma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2" xfId="1"/>
  </cellStyles>
  <dxfs count="556"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5" formatCode="#,##0.0\ _€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numFmt numFmtId="165" formatCode="#,##0.0\ _€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</dxf>
    <dxf>
      <numFmt numFmtId="164" formatCode="0.0"/>
    </dxf>
    <dxf>
      <numFmt numFmtId="164" formatCode="0.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/>
      <protection locked="1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1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numFmt numFmtId="165" formatCode="#,##0.0\ _€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numFmt numFmtId="165" formatCode="#,##0.0\ _€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5" formatCode="#,##0.0\ _€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5" formatCode="#,##0.0\ _€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5" formatCode="#,##0.0\ _€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5" formatCode="#,##0.0\ _€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numFmt numFmtId="165" formatCode="#,##0.0\ _€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numFmt numFmtId="165" formatCode="#,##0.0\ _€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>
        <top style="medium">
          <color indexed="64"/>
        </top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/>
      <protection locked="0" hidden="0"/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223" displayName="Tabla2223" ref="A7:AG86" totalsRowCount="1" headerRowDxfId="555" dataDxfId="553" totalsRowDxfId="552" headerRowBorderDxfId="554" totalsRowBorderDxfId="551">
  <autoFilter ref="A7:AG85"/>
  <tableColumns count="33">
    <tableColumn id="1" name="Código" totalsRowDxfId="97"/>
    <tableColumn id="2" name="Título del Programa, de los Proyectos Asociados y los Resultados" totalsRowLabel="Total Entidad" totalsRowDxfId="96"/>
    <tableColumn id="16" name="Ent. Ejec." dataDxfId="550" totalsRowDxfId="95"/>
    <tableColumn id="17" name="Ent. Part." dataDxfId="549" totalsRowDxfId="94"/>
    <tableColumn id="5" name="Añó Inic" dataDxfId="548" totalsRowDxfId="93"/>
    <tableColumn id="6" name="Año Term" dataDxfId="547" totalsRowDxfId="92"/>
    <tableColumn id="4" name="I+D-Innov" dataDxfId="546" totalsRowDxfId="91"/>
    <tableColumn id="7" name="Prod-Proc-Org-Merc" dataDxfId="545" totalsRowDxfId="90"/>
    <tableColumn id="43" name="Exp-S.Imp" dataDxfId="544" totalsRowDxfId="89"/>
    <tableColumn id="39" name="Art-Pon-Lib-Bol-Nor-Pat-Tes" dataDxfId="543" totalsRowDxfId="88"/>
    <tableColumn id="10" name="CUP" totalsRowFunction="sum" totalsRowDxfId="87"/>
    <tableColumn id="28" name="CUC" dataDxfId="542" totalsRowDxfId="86"/>
    <tableColumn id="27" name="CUP2" dataDxfId="541" totalsRowDxfId="85"/>
    <tableColumn id="26" name="CUC2" dataDxfId="540" totalsRowDxfId="84"/>
    <tableColumn id="25" name="CUP3" dataDxfId="539" totalsRowDxfId="83"/>
    <tableColumn id="32" name="CUC3" dataDxfId="538" totalsRowDxfId="82"/>
    <tableColumn id="31" name="CUP4" dataDxfId="537" totalsRowDxfId="81"/>
    <tableColumn id="30" name="CUC4" dataDxfId="536" totalsRowDxfId="80"/>
    <tableColumn id="29" name="CUP5" dataDxfId="535" totalsRowDxfId="79"/>
    <tableColumn id="20" name="CUC5" dataDxfId="534" totalsRowDxfId="78"/>
    <tableColumn id="21" name="CUP6" totalsRowDxfId="77"/>
    <tableColumn id="11" name="CUC6" totalsRowDxfId="76"/>
    <tableColumn id="22" name="CUP7" totalsRowDxfId="75"/>
    <tableColumn id="33" name="CUC7" dataDxfId="533" totalsRowDxfId="74"/>
    <tableColumn id="36" name="CUP8" dataDxfId="532" totalsRowDxfId="73"/>
    <tableColumn id="35" name="CUC8" dataDxfId="531" totalsRowDxfId="72"/>
    <tableColumn id="34" name="CUP9" dataDxfId="530" totalsRowDxfId="71"/>
    <tableColumn id="37" name="CUC9" dataDxfId="529" totalsRowDxfId="70"/>
    <tableColumn id="12" name="CUP10" totalsRowDxfId="69"/>
    <tableColumn id="24" name="CUC10" totalsRowDxfId="68"/>
    <tableColumn id="13" name="Total CUP" dataDxfId="528" totalsRowDxfId="67">
      <calculatedColumnFormula>SUM(K8,M8,O8,Q8,S8,U8,W8,Y8,AA8,AC8)</calculatedColumnFormula>
    </tableColumn>
    <tableColumn id="14" name="Total CUC" dataDxfId="527" totalsRowDxfId="66">
      <calculatedColumnFormula>SUM(L8,N8,P8,R8,T8,V8,X8,Z8,AB8,AD8)</calculatedColumnFormula>
    </tableColumn>
    <tableColumn id="15" name="M.Total" dataDxfId="526" totalsRowDxfId="65">
      <calculatedColumnFormula>SUM(AE8,AF8)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1" name="Tabla212" displayName="Tabla212" ref="B8:AJ20" totalsRowCount="1" headerRowDxfId="251" dataDxfId="249" totalsRowDxfId="248" headerRowBorderDxfId="250" totalsRowBorderDxfId="247">
  <autoFilter ref="B8:AJ19"/>
  <tableColumns count="35">
    <tableColumn id="1" name="No." dataDxfId="246" totalsRowDxfId="34"/>
    <tableColumn id="2" name="ACTIVIDAD" totalsRowLabel="Total" dataDxfId="245" totalsRowDxfId="33"/>
    <tableColumn id="3" name="Cantidad I+D" dataDxfId="244" totalsRowDxfId="32"/>
    <tableColumn id="8" name="Cantidad Innov" dataDxfId="243" totalsRowDxfId="31"/>
    <tableColumn id="10" name="CUP" totalsRowFunction="sum" dataDxfId="98" totalsRowDxfId="30">
      <calculatedColumnFormula>Tabla2223[[#Totals],[CUP]]</calculatedColumnFormula>
    </tableColumn>
    <tableColumn id="20" name="CUC" totalsRowFunction="sum" dataDxfId="64" totalsRowDxfId="29">
      <calculatedColumnFormula>Tabla2223[[#Totals],[CUC]]</calculatedColumnFormula>
    </tableColumn>
    <tableColumn id="19" name="MT" totalsRowFunction="sum" dataDxfId="63" totalsRowDxfId="28">
      <calculatedColumnFormula>SUM(Tabla212[[#This Row],[CUP]:[CUC]])</calculatedColumnFormula>
    </tableColumn>
    <tableColumn id="22" name="CUP2" totalsRowFunction="sum" dataDxfId="62" totalsRowDxfId="27">
      <calculatedColumnFormula>Tabla2223[[#Totals],[CUP2]]</calculatedColumnFormula>
    </tableColumn>
    <tableColumn id="21" name="CUC2" totalsRowFunction="sum" dataDxfId="61" totalsRowDxfId="26">
      <calculatedColumnFormula>Tabla2223[[#Totals],[CUC2]]</calculatedColumnFormula>
    </tableColumn>
    <tableColumn id="11" name="MT2" totalsRowFunction="sum" dataDxfId="60" totalsRowDxfId="25">
      <calculatedColumnFormula>SUM(Tabla212[[#This Row],[CUP2]:[CUC2]])</calculatedColumnFormula>
    </tableColumn>
    <tableColumn id="33" name="CUP3" totalsRowFunction="sum" dataDxfId="59" totalsRowDxfId="24">
      <calculatedColumnFormula>Tabla2223[[#Totals],[CUP3]]</calculatedColumnFormula>
    </tableColumn>
    <tableColumn id="34" name="CUC3" totalsRowFunction="sum" dataDxfId="58" totalsRowDxfId="23">
      <calculatedColumnFormula>Tabla2223[[#Totals],[CUC3]]</calculatedColumnFormula>
    </tableColumn>
    <tableColumn id="35" name="MT3" totalsRowFunction="sum" dataDxfId="57" totalsRowDxfId="22">
      <calculatedColumnFormula>SUM(Tabla212[[#This Row],[CUP3]:[CUC3]])</calculatedColumnFormula>
    </tableColumn>
    <tableColumn id="30" name="CUP4" totalsRowFunction="sum" dataDxfId="56" totalsRowDxfId="21">
      <calculatedColumnFormula>Tabla2223[[#Totals],[CUP4]]</calculatedColumnFormula>
    </tableColumn>
    <tableColumn id="31" name="CUC4" totalsRowFunction="sum" dataDxfId="55" totalsRowDxfId="20">
      <calculatedColumnFormula>Tabla2223[[#Totals],[CUC4]]</calculatedColumnFormula>
    </tableColumn>
    <tableColumn id="32" name="MT4" totalsRowFunction="sum" dataDxfId="54" totalsRowDxfId="19">
      <calculatedColumnFormula>SUM(Tabla212[[#This Row],[CUP4]:[CUC4]])</calculatedColumnFormula>
    </tableColumn>
    <tableColumn id="27" name="CUP5" totalsRowFunction="sum" dataDxfId="53" totalsRowDxfId="18">
      <calculatedColumnFormula>Tabla2223[[#Totals],[CUP5]]</calculatedColumnFormula>
    </tableColumn>
    <tableColumn id="28" name="CUC5" totalsRowFunction="sum" dataDxfId="52" totalsRowDxfId="17">
      <calculatedColumnFormula>Tabla2223[[#Totals],[CUC5]]</calculatedColumnFormula>
    </tableColumn>
    <tableColumn id="29" name="MT5" totalsRowFunction="sum" dataDxfId="51" totalsRowDxfId="16">
      <calculatedColumnFormula>SUM(Tabla212[[#This Row],[CUP5]:[CUC5]])</calculatedColumnFormula>
    </tableColumn>
    <tableColumn id="24" name="CUP6" totalsRowFunction="sum" dataDxfId="50" totalsRowDxfId="15">
      <calculatedColumnFormula>Tabla2223[[#Totals],[CUP6]]</calculatedColumnFormula>
    </tableColumn>
    <tableColumn id="25" name="CUC6" totalsRowFunction="sum" dataDxfId="49" totalsRowDxfId="14">
      <calculatedColumnFormula>Tabla2223[[#Totals],[CUC6]]</calculatedColumnFormula>
    </tableColumn>
    <tableColumn id="26" name="MT6" totalsRowFunction="sum" dataDxfId="48" totalsRowDxfId="13">
      <calculatedColumnFormula>SUM(Tabla212[[#This Row],[CUP6]:[CUC6]])</calculatedColumnFormula>
    </tableColumn>
    <tableColumn id="16" name="CUP7" totalsRowFunction="sum" dataDxfId="47" totalsRowDxfId="12">
      <calculatedColumnFormula>Tabla2223[[#Totals],[CUP7]]</calculatedColumnFormula>
    </tableColumn>
    <tableColumn id="17" name="CUC7" totalsRowFunction="sum" dataDxfId="46" totalsRowDxfId="11">
      <calculatedColumnFormula>Tabla2223[[#Totals],[CUC7]]</calculatedColumnFormula>
    </tableColumn>
    <tableColumn id="18" name="MT7" totalsRowFunction="sum" dataDxfId="45" totalsRowDxfId="10">
      <calculatedColumnFormula>SUM(Tabla212[[#This Row],[CUP7]:[CUC7]])</calculatedColumnFormula>
    </tableColumn>
    <tableColumn id="7" name="CUP8" totalsRowFunction="sum" dataDxfId="44" totalsRowDxfId="9">
      <calculatedColumnFormula>Tabla2223[[#Totals],[CUP8]]</calculatedColumnFormula>
    </tableColumn>
    <tableColumn id="9" name="CUC8" totalsRowFunction="sum" dataDxfId="43" totalsRowDxfId="8">
      <calculatedColumnFormula>Tabla2223[[#Totals],[CUC8]]</calculatedColumnFormula>
    </tableColumn>
    <tableColumn id="14" name="MT8" totalsRowFunction="sum" dataDxfId="42" totalsRowDxfId="7">
      <calculatedColumnFormula>SUM(Tabla212[[#This Row],[CUP8]:[CUC8]])</calculatedColumnFormula>
    </tableColumn>
    <tableColumn id="4" name="CUP9" totalsRowFunction="sum" dataDxfId="41" totalsRowDxfId="6">
      <calculatedColumnFormula>Tabla2223[[#Totals],[CUP9]]</calculatedColumnFormula>
    </tableColumn>
    <tableColumn id="5" name="CUC9" totalsRowFunction="sum" dataDxfId="40" totalsRowDxfId="5">
      <calculatedColumnFormula>Tabla2223[[#Totals],[CUC9]]</calculatedColumnFormula>
    </tableColumn>
    <tableColumn id="6" name="MT9" totalsRowFunction="sum" dataDxfId="39" totalsRowDxfId="4">
      <calculatedColumnFormula>SUM(Tabla212[[#This Row],[CUP9]:[CUC9]])</calculatedColumnFormula>
    </tableColumn>
    <tableColumn id="12" name="CUP10" totalsRowFunction="sum" dataDxfId="38" totalsRowDxfId="3">
      <calculatedColumnFormula>Tabla2223[[#Totals],[CUP10]]</calculatedColumnFormula>
    </tableColumn>
    <tableColumn id="23" name="CUC10" totalsRowFunction="sum" dataDxfId="37" totalsRowDxfId="2">
      <calculatedColumnFormula>Tabla2223[[#Totals],[CUC10]]</calculatedColumnFormula>
    </tableColumn>
    <tableColumn id="13" name="MT10" totalsRowFunction="sum" dataDxfId="36" totalsRowDxfId="1">
      <calculatedColumnFormula>SUM(Tabla212[[#This Row],[CUP10]:[CUC10]])</calculatedColumnFormula>
    </tableColumn>
    <tableColumn id="15" name="Total CUP (Miles)" totalsRowFunction="sum" dataDxfId="35" totalsRowDxfId="0">
      <calculatedColumnFormula>SUM(F9,I9,L9,O9,R9,U9,X9,AA9,AD9,AG9)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la22239" displayName="Tabla22239" ref="A7:AG86" totalsRowShown="0" headerRowDxfId="525" dataDxfId="523" totalsRowDxfId="522" headerRowBorderDxfId="524" totalsRowBorderDxfId="521">
  <autoFilter ref="A7:AG86"/>
  <tableColumns count="33">
    <tableColumn id="1" name="Código" dataDxfId="520" totalsRowDxfId="519"/>
    <tableColumn id="2" name="Título del Programa, de los Proyectos Asociados y los Resultados" dataDxfId="518" totalsRowDxfId="517"/>
    <tableColumn id="16" name="Ent. Ejec." dataDxfId="516" totalsRowDxfId="515"/>
    <tableColumn id="17" name="Ent. Part." dataDxfId="514" totalsRowDxfId="513"/>
    <tableColumn id="5" name="Añó Inic" dataDxfId="512" totalsRowDxfId="511"/>
    <tableColumn id="6" name="Año Term" dataDxfId="510" totalsRowDxfId="509"/>
    <tableColumn id="4" name="I+D-Innov" dataDxfId="508" totalsRowDxfId="507"/>
    <tableColumn id="7" name="Prod-Proc-Org-Merc" dataDxfId="506" totalsRowDxfId="505"/>
    <tableColumn id="43" name="Exp-S.Imp" dataDxfId="504" totalsRowDxfId="503"/>
    <tableColumn id="39" name="Art-Pon-Lib-Bol-Nor-Pat-Tes" dataDxfId="502" totalsRowDxfId="501"/>
    <tableColumn id="10" name="CUP" dataDxfId="500" totalsRowDxfId="499"/>
    <tableColumn id="28" name="CUC" dataDxfId="498" totalsRowDxfId="497"/>
    <tableColumn id="27" name="CUP2" dataDxfId="496" totalsRowDxfId="495"/>
    <tableColumn id="26" name="CUC2" dataDxfId="494" totalsRowDxfId="493"/>
    <tableColumn id="25" name="CUP3" dataDxfId="492" totalsRowDxfId="491"/>
    <tableColumn id="32" name="CUC3" dataDxfId="490" totalsRowDxfId="489"/>
    <tableColumn id="31" name="CUP4" dataDxfId="488" totalsRowDxfId="487"/>
    <tableColumn id="30" name="CUC4" dataDxfId="486" totalsRowDxfId="485"/>
    <tableColumn id="29" name="CUP5" dataDxfId="484" totalsRowDxfId="483"/>
    <tableColumn id="20" name="CUC5" dataDxfId="482" totalsRowDxfId="481"/>
    <tableColumn id="21" name="CUP6" dataDxfId="480" totalsRowDxfId="479"/>
    <tableColumn id="11" name="CUC6" dataDxfId="478" totalsRowDxfId="477"/>
    <tableColumn id="22" name="CUP7" dataDxfId="476" totalsRowDxfId="475"/>
    <tableColumn id="33" name="CUC7" dataDxfId="474" totalsRowDxfId="473"/>
    <tableColumn id="36" name="CUP8" dataDxfId="472" totalsRowDxfId="471"/>
    <tableColumn id="35" name="CUC8" dataDxfId="470" totalsRowDxfId="469"/>
    <tableColumn id="34" name="CUP9" dataDxfId="468" totalsRowDxfId="467"/>
    <tableColumn id="37" name="CUC9" dataDxfId="466" totalsRowDxfId="465"/>
    <tableColumn id="12" name="CUP10" dataDxfId="464" totalsRowDxfId="463"/>
    <tableColumn id="24" name="CUC10" dataDxfId="462" totalsRowDxfId="461"/>
    <tableColumn id="13" name="Total CUP" dataDxfId="460" totalsRowDxfId="459"/>
    <tableColumn id="14" name="Total CUC" dataDxfId="458" totalsRowDxfId="457"/>
    <tableColumn id="15" name="M.Total" dataDxfId="456" totalsRowDxfId="45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la222311" displayName="Tabla222311" ref="A7:AG86" totalsRowShown="0" headerRowDxfId="454" dataDxfId="452" totalsRowDxfId="451" headerRowBorderDxfId="453" totalsRowBorderDxfId="450">
  <autoFilter ref="A7:AG86"/>
  <tableColumns count="33">
    <tableColumn id="1" name="Código" dataDxfId="449" totalsRowDxfId="448"/>
    <tableColumn id="2" name="Título del Programa, de los Proyectos Asociados y los Resultados" dataDxfId="447" totalsRowDxfId="446"/>
    <tableColumn id="16" name="Ent. Ejec." dataDxfId="445" totalsRowDxfId="444"/>
    <tableColumn id="17" name="Ent. Part." dataDxfId="443" totalsRowDxfId="442"/>
    <tableColumn id="5" name="Añó Inic" dataDxfId="441" totalsRowDxfId="440"/>
    <tableColumn id="6" name="Año Term" dataDxfId="439" totalsRowDxfId="438"/>
    <tableColumn id="4" name="I+D-Innov" dataDxfId="437" totalsRowDxfId="436"/>
    <tableColumn id="7" name="Prod-Proc-Org-Merc" dataDxfId="435" totalsRowDxfId="434"/>
    <tableColumn id="43" name="Exp-S.Imp" dataDxfId="433" totalsRowDxfId="432"/>
    <tableColumn id="39" name="Art-Pon-Lib-Bol-Nor-Pat-Tes" dataDxfId="431" totalsRowDxfId="430"/>
    <tableColumn id="10" name="CUP" dataDxfId="429" totalsRowDxfId="428"/>
    <tableColumn id="28" name="CUC" dataDxfId="427" totalsRowDxfId="426"/>
    <tableColumn id="27" name="CUP2" dataDxfId="425" totalsRowDxfId="424"/>
    <tableColumn id="26" name="CUC2" dataDxfId="423" totalsRowDxfId="422"/>
    <tableColumn id="25" name="CUP3" dataDxfId="421" totalsRowDxfId="420"/>
    <tableColumn id="32" name="CUC3" dataDxfId="419" totalsRowDxfId="418"/>
    <tableColumn id="31" name="CUP4" dataDxfId="417" totalsRowDxfId="416"/>
    <tableColumn id="30" name="CUC4" dataDxfId="415" totalsRowDxfId="414"/>
    <tableColumn id="29" name="CUP5" dataDxfId="413" totalsRowDxfId="412"/>
    <tableColumn id="20" name="CUC5" dataDxfId="411" totalsRowDxfId="410"/>
    <tableColumn id="21" name="CUP6" dataDxfId="409" totalsRowDxfId="408"/>
    <tableColumn id="11" name="CUC6" dataDxfId="407" totalsRowDxfId="406"/>
    <tableColumn id="22" name="CUP7" dataDxfId="405" totalsRowDxfId="404"/>
    <tableColumn id="33" name="CUC7" dataDxfId="403" totalsRowDxfId="402"/>
    <tableColumn id="36" name="CUP8" dataDxfId="401" totalsRowDxfId="400"/>
    <tableColumn id="35" name="CUC8" dataDxfId="399" totalsRowDxfId="398"/>
    <tableColumn id="34" name="CUP9" dataDxfId="397" totalsRowDxfId="396"/>
    <tableColumn id="37" name="CUC9" dataDxfId="395" totalsRowDxfId="394"/>
    <tableColumn id="12" name="CUP10" dataDxfId="393" totalsRowDxfId="392"/>
    <tableColumn id="24" name="CUC10" dataDxfId="391" totalsRowDxfId="390"/>
    <tableColumn id="13" name="Total CUP" dataDxfId="389" totalsRowDxfId="388"/>
    <tableColumn id="14" name="Total CUC" dataDxfId="387" totalsRowDxfId="386"/>
    <tableColumn id="15" name="M.Total" dataDxfId="385" totalsRowDxfId="38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2" name="Tabla22231113" displayName="Tabla22231113" ref="A7:AG80" totalsRowCount="1" headerRowDxfId="383" dataDxfId="381" totalsRowDxfId="380" headerRowBorderDxfId="382" totalsRowBorderDxfId="379">
  <autoFilter ref="A7:AG79"/>
  <tableColumns count="33">
    <tableColumn id="1" name="Código" totalsRowDxfId="239"/>
    <tableColumn id="2" name="Título del Proyecto y sus Resultados" totalsRowLabel="Total Entidad" totalsRowDxfId="238"/>
    <tableColumn id="16" name="Ent. Ejec." dataDxfId="378" totalsRowDxfId="237"/>
    <tableColumn id="17" name="Ent. Part." dataDxfId="377" totalsRowDxfId="236"/>
    <tableColumn id="5" name="Añó Inic" dataDxfId="376" totalsRowDxfId="235"/>
    <tableColumn id="6" name="Año Term" dataDxfId="375" totalsRowDxfId="234"/>
    <tableColumn id="4" name="I+D-Innov" dataDxfId="374" totalsRowDxfId="233"/>
    <tableColumn id="7" name="Prod-Proc-Org-Merc" dataDxfId="373" totalsRowDxfId="232"/>
    <tableColumn id="43" name="Exp-S.Imp" dataDxfId="372" totalsRowDxfId="231"/>
    <tableColumn id="39" name="Art-Pon-Lib-Bol-Nor-Pat-Tes" dataDxfId="371" totalsRowDxfId="230"/>
    <tableColumn id="10" name="CUP" totalsRowDxfId="229"/>
    <tableColumn id="28" name="CUC" dataDxfId="370" totalsRowDxfId="228"/>
    <tableColumn id="27" name="CUP2" dataDxfId="369" totalsRowDxfId="227"/>
    <tableColumn id="26" name="CUC2" dataDxfId="368" totalsRowDxfId="226"/>
    <tableColumn id="25" name="CUP3" dataDxfId="367" totalsRowDxfId="225"/>
    <tableColumn id="32" name="CUC3" dataDxfId="366" totalsRowDxfId="224"/>
    <tableColumn id="31" name="CUP4" dataDxfId="365" totalsRowDxfId="223"/>
    <tableColumn id="30" name="CUC4" dataDxfId="364" totalsRowDxfId="222"/>
    <tableColumn id="29" name="CUP5" dataDxfId="363" totalsRowDxfId="221"/>
    <tableColumn id="20" name="CUC5" dataDxfId="362" totalsRowDxfId="220"/>
    <tableColumn id="21" name="CUP6" totalsRowDxfId="219"/>
    <tableColumn id="11" name="CUC6" totalsRowDxfId="218"/>
    <tableColumn id="22" name="CUP7" totalsRowDxfId="217"/>
    <tableColumn id="33" name="CUC7" dataDxfId="361" totalsRowDxfId="216"/>
    <tableColumn id="36" name="CUP8" dataDxfId="360" totalsRowDxfId="215"/>
    <tableColumn id="35" name="CUC8" dataDxfId="359" totalsRowDxfId="214"/>
    <tableColumn id="34" name="CUP9" dataDxfId="358" totalsRowDxfId="213"/>
    <tableColumn id="37" name="CUC9" dataDxfId="357" totalsRowDxfId="212"/>
    <tableColumn id="12" name="CUP10" totalsRowDxfId="211"/>
    <tableColumn id="24" name="CUC10" totalsRowDxfId="210"/>
    <tableColumn id="13" name="Total CUP" dataDxfId="242" totalsRowDxfId="209">
      <calculatedColumnFormula>SUM(K8,M8,O8,Q8,S8,U8,W8,Y8,AA8,AC8)</calculatedColumnFormula>
    </tableColumn>
    <tableColumn id="14" name="Total CUC" dataDxfId="241" totalsRowDxfId="208">
      <calculatedColumnFormula>SUM(L8,N8,P8,R8,T8,V8,X8,Z8,AB8,AD8)</calculatedColumnFormula>
    </tableColumn>
    <tableColumn id="15" name="M.Total" dataDxfId="240" totalsRowDxfId="207">
      <calculatedColumnFormula>SUM(Tabla22231113[[#This Row],[Total CUP]:[Total CUC]])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" name="Tabla24" displayName="Tabla24" ref="B7:T83" totalsRowCount="1" headerRowDxfId="356" dataDxfId="354" totalsRowDxfId="353" headerRowBorderDxfId="355" totalsRowBorderDxfId="352">
  <autoFilter ref="B7:T82"/>
  <tableColumns count="19">
    <tableColumn id="1" name="No." totalsRowFunction="count" dataDxfId="351" totalsRowDxfId="203"/>
    <tableColumn id="2" name="Denominación del Servicio" totalsRowLabel="Total" dataDxfId="350" totalsRowDxfId="202"/>
    <tableColumn id="17" name="Entidad Ejecutora" dataDxfId="349" totalsRowDxfId="201"/>
    <tableColumn id="18" name="Entidad Partic" dataDxfId="348" totalsRowDxfId="200"/>
    <tableColumn id="20" name="Cliente Final o Destino" dataDxfId="347" totalsRowDxfId="199"/>
    <tableColumn id="3" name="Cant. Serv. Planif. " totalsRowFunction="sum" dataDxfId="346" totalsRowDxfId="198"/>
    <tableColumn id="4" name="Export" totalsRowFunction="count" dataDxfId="345" totalsRowDxfId="197"/>
    <tableColumn id="5" name="Sust. Imp." totalsRowFunction="count" dataDxfId="344" totalsRowDxfId="196"/>
    <tableColumn id="10" name="CUP" totalsRowFunction="sum" dataDxfId="343" totalsRowDxfId="195"/>
    <tableColumn id="8" name="CUC" totalsRowFunction="sum" dataDxfId="342" totalsRowDxfId="194"/>
    <tableColumn id="14" name="CUP2" totalsRowFunction="sum" dataDxfId="341" totalsRowDxfId="193"/>
    <tableColumn id="11" name="CUC2" totalsRowFunction="sum" dataDxfId="340" totalsRowDxfId="192"/>
    <tableColumn id="6" name="CUP3" totalsRowFunction="sum" dataDxfId="339" totalsRowDxfId="191"/>
    <tableColumn id="7" name="CUC3" totalsRowFunction="sum" dataDxfId="338" totalsRowDxfId="190"/>
    <tableColumn id="9" name="CUP4" totalsRowFunction="sum" dataDxfId="337" totalsRowDxfId="189"/>
    <tableColumn id="12" name="CUC4" totalsRowFunction="sum" dataDxfId="336" totalsRowDxfId="188"/>
    <tableColumn id="13" name="CUP5" totalsRowFunction="sum" dataDxfId="206" totalsRowDxfId="187">
      <calculatedColumnFormula>SUM(J8,L8,N8,P8)</calculatedColumnFormula>
    </tableColumn>
    <tableColumn id="16" name="CUC5" totalsRowFunction="sum" dataDxfId="205" totalsRowDxfId="186">
      <calculatedColumnFormula>SUM(K8,M8,O8,Q8)</calculatedColumnFormula>
    </tableColumn>
    <tableColumn id="15" name="M.Total" totalsRowFunction="sum" dataDxfId="204" totalsRowDxfId="185">
      <calculatedColumnFormula>SUM(Tabla24[[#This Row],[CUP5]:[CUC5]])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la246" displayName="Tabla246" ref="B7:S65" totalsRowCount="1" headerRowDxfId="335" dataDxfId="333" totalsRowDxfId="332" headerRowBorderDxfId="334" totalsRowBorderDxfId="331">
  <autoFilter ref="B7:S64"/>
  <tableColumns count="18">
    <tableColumn id="1" name="No." totalsRowFunction="count" dataDxfId="330" totalsRowDxfId="181"/>
    <tableColumn id="2" name="Tipo de Producción" totalsRowLabel="Total" dataDxfId="329" totalsRowDxfId="180"/>
    <tableColumn id="17" name="Entidad Ejecutora" dataDxfId="328" totalsRowDxfId="179"/>
    <tableColumn id="6" name="Entidad Partic" dataDxfId="327" totalsRowDxfId="178"/>
    <tableColumn id="20" name="Vol. o Cant. De Producción Planif." totalsRowFunction="count" dataDxfId="326" totalsRowDxfId="177"/>
    <tableColumn id="4" name="Export. " totalsRowFunction="count" dataDxfId="325" totalsRowDxfId="176"/>
    <tableColumn id="3" name="Sust. Imp." totalsRowFunction="sum" dataDxfId="324" totalsRowDxfId="175"/>
    <tableColumn id="10" name="CUP" totalsRowFunction="sum" dataDxfId="323" totalsRowDxfId="174"/>
    <tableColumn id="5" name="CUC" totalsRowFunction="sum" dataDxfId="322" totalsRowDxfId="173"/>
    <tableColumn id="14" name="CUP2" totalsRowFunction="sum" dataDxfId="321" totalsRowDxfId="172"/>
    <tableColumn id="8" name="CUC2" totalsRowFunction="sum" dataDxfId="320" totalsRowDxfId="171"/>
    <tableColumn id="7" name="CUP3" totalsRowFunction="sum" dataDxfId="319" totalsRowDxfId="170"/>
    <tableColumn id="9" name="CUC3" totalsRowFunction="sum" dataDxfId="318" totalsRowDxfId="169"/>
    <tableColumn id="11" name="CUP4" totalsRowFunction="sum" dataDxfId="317" totalsRowDxfId="168"/>
    <tableColumn id="12" name="CUC4" totalsRowFunction="sum" dataDxfId="316" totalsRowDxfId="167"/>
    <tableColumn id="13" name="CUP5" totalsRowFunction="sum" dataDxfId="184" totalsRowDxfId="166">
      <calculatedColumnFormula>SUM(I8,K8,M8,O8)</calculatedColumnFormula>
    </tableColumn>
    <tableColumn id="16" name="CUC5" totalsRowFunction="sum" dataDxfId="183" totalsRowDxfId="165">
      <calculatedColumnFormula>SUM(J8,L8,N8,P8)</calculatedColumnFormula>
    </tableColumn>
    <tableColumn id="15" name="M.Total" totalsRowFunction="sum" dataDxfId="182" totalsRowDxfId="164">
      <calculatedColumnFormula>SUM(Tabla246[[#This Row],[CUP5]:[CUC5]])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la2462" displayName="Tabla2462" ref="A6:P64" totalsRowCount="1" headerRowDxfId="315" dataDxfId="313" totalsRowDxfId="312" headerRowBorderDxfId="314" totalsRowBorderDxfId="311">
  <autoFilter ref="A6:P63"/>
  <tableColumns count="16">
    <tableColumn id="1" name="No." totalsRowFunction="count" dataDxfId="310" totalsRowDxfId="160"/>
    <tableColumn id="2" name="Nombre de la Tecnología" totalsRowLabel="Total" dataDxfId="309" totalsRowDxfId="159"/>
    <tableColumn id="17" name="Procedencia Interna-Externa" dataDxfId="308" totalsRowDxfId="158"/>
    <tableColumn id="4" name="Export. " totalsRowFunction="count" dataDxfId="307" totalsRowDxfId="157"/>
    <tableColumn id="3" name="Sust. Imp." totalsRowFunction="sum" dataDxfId="306" totalsRowDxfId="156"/>
    <tableColumn id="10" name="CUP" totalsRowFunction="sum" dataDxfId="305" totalsRowDxfId="155"/>
    <tableColumn id="5" name="CUC" totalsRowFunction="sum" dataDxfId="304" totalsRowDxfId="154"/>
    <tableColumn id="14" name="CUP2" totalsRowFunction="sum" dataDxfId="303" totalsRowDxfId="153"/>
    <tableColumn id="8" name="CUC2" totalsRowFunction="sum" dataDxfId="302" totalsRowDxfId="152"/>
    <tableColumn id="7" name="CUP3" totalsRowFunction="sum" dataDxfId="301" totalsRowDxfId="151"/>
    <tableColumn id="9" name="CUC3" totalsRowFunction="sum" dataDxfId="300" totalsRowDxfId="150"/>
    <tableColumn id="11" name="CUP4" totalsRowFunction="sum" dataDxfId="299" totalsRowDxfId="149"/>
    <tableColumn id="12" name="CUC4" totalsRowFunction="sum" dataDxfId="298" totalsRowDxfId="148"/>
    <tableColumn id="13" name="CUP5" totalsRowFunction="sum" dataDxfId="163" totalsRowDxfId="147">
      <calculatedColumnFormula>SUM(F7,H7,J7,L7)</calculatedColumnFormula>
    </tableColumn>
    <tableColumn id="16" name="CUC5" totalsRowFunction="sum" dataDxfId="162" totalsRowDxfId="146">
      <calculatedColumnFormula>SUM(G7,I7,K7,M7)</calculatedColumnFormula>
    </tableColumn>
    <tableColumn id="15" name="M.Total" totalsRowFunction="sum" dataDxfId="161" totalsRowDxfId="145">
      <calculatedColumnFormula>SUM(Tabla2462[[#This Row],[CUP5]:[CUC5]])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Tabla28" displayName="Tabla28" ref="B7:Z65" totalsRowCount="1" headerRowDxfId="297" dataDxfId="295" totalsRowDxfId="294" headerRowBorderDxfId="296" totalsRowBorderDxfId="293">
  <autoFilter ref="B7:Z64"/>
  <tableColumns count="25">
    <tableColumn id="1" name="No." totalsRowFunction="count" dataDxfId="292" totalsRowDxfId="142"/>
    <tableColumn id="2" name="Resultado a Generalizar" totalsRowLabel="Total" dataDxfId="291" totalsRowDxfId="141"/>
    <tableColumn id="17" name="Origen de Resultado" dataDxfId="290" totalsRowDxfId="140"/>
    <tableColumn id="3" name="Inicio" dataDxfId="289" totalsRowDxfId="139"/>
    <tableColumn id="4" name="Término" dataDxfId="288" totalsRowDxfId="138"/>
    <tableColumn id="7" name="Entidad Generalizadora" dataDxfId="287" totalsRowDxfId="137"/>
    <tableColumn id="8" name="Destino de Generalización" dataDxfId="286" totalsRowDxfId="136"/>
    <tableColumn id="9" name="CUP Estatal" totalsRowFunction="sum" dataDxfId="285" totalsRowDxfId="135"/>
    <tableColumn id="16" name="CUC Estatal" totalsRowFunction="sum" dataDxfId="284" totalsRowDxfId="134"/>
    <tableColumn id="14" name="CUP Empres." totalsRowFunction="sum" dataDxfId="283" totalsRowDxfId="133"/>
    <tableColumn id="18" name="CUC Empres" totalsRowFunction="sum" dataDxfId="282" totalsRowDxfId="132"/>
    <tableColumn id="24" name="CUP Externo" totalsRowFunction="sum" dataDxfId="281" totalsRowDxfId="131"/>
    <tableColumn id="25" name="CUC Externo" totalsRowFunction="sum" dataDxfId="280" totalsRowDxfId="130"/>
    <tableColumn id="5" name="CUP Otros" totalsRowFunction="sum" dataDxfId="279" totalsRowDxfId="129"/>
    <tableColumn id="6" name="CUC Otros" totalsRowFunction="sum" dataDxfId="278" totalsRowDxfId="128"/>
    <tableColumn id="10" name="CUP" totalsRowFunction="sum" dataDxfId="144" totalsRowDxfId="127">
      <calculatedColumnFormula>SUM(I8,K8,M8,O8)</calculatedColumnFormula>
    </tableColumn>
    <tableColumn id="11" name="CUC" totalsRowFunction="sum" dataDxfId="143" totalsRowDxfId="126">
      <calculatedColumnFormula>SUM(J8,L8,N8,P8)</calculatedColumnFormula>
    </tableColumn>
    <tableColumn id="12" name="CUP2" totalsRowFunction="sum" dataDxfId="277" totalsRowDxfId="125"/>
    <tableColumn id="13" name="CUC2" totalsRowFunction="sum" dataDxfId="276" totalsRowDxfId="124"/>
    <tableColumn id="19" name="Social" totalsRowFunction="count" dataDxfId="275" totalsRowDxfId="123"/>
    <tableColumn id="20" name="Cient." totalsRowFunction="count" dataDxfId="274" totalsRowDxfId="122"/>
    <tableColumn id="23" name="Tecn" dataDxfId="273" totalsRowDxfId="121"/>
    <tableColumn id="21" name="Econ." totalsRowFunction="count" dataDxfId="272" totalsRowDxfId="120"/>
    <tableColumn id="22" name="Amb." totalsRowFunction="count" dataDxfId="271" totalsRowDxfId="119"/>
    <tableColumn id="15" name="Otros." totalsRowFunction="count" dataDxfId="270" totalsRowDxfId="1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la24610" displayName="Tabla24610" ref="B7:Q70" totalsRowCount="1" headerRowDxfId="269" dataDxfId="267" totalsRowDxfId="266" headerRowBorderDxfId="268" totalsRowBorderDxfId="265">
  <autoFilter ref="B7:Q69"/>
  <tableColumns count="16">
    <tableColumn id="1" name="No." totalsRowFunction="count" dataDxfId="264" totalsRowDxfId="114"/>
    <tableColumn id="2" name="Nombre de la Actvidad" totalsRowLabel="Total" dataDxfId="263" totalsRowDxfId="113"/>
    <tableColumn id="17" name="Entidad Ejecutora" dataDxfId="262" totalsRowDxfId="112"/>
    <tableColumn id="5" name="Entidad Partic" dataDxfId="261" totalsRowDxfId="111"/>
    <tableColumn id="20" name="Cliente Final " dataDxfId="260" totalsRowDxfId="110"/>
    <tableColumn id="10" name="CUP" totalsRowFunction="sum" dataDxfId="259" totalsRowDxfId="109"/>
    <tableColumn id="3" name="CUC" totalsRowFunction="sum" dataDxfId="258" totalsRowDxfId="108"/>
    <tableColumn id="14" name="CUP2" totalsRowFunction="sum" dataDxfId="257" totalsRowDxfId="107"/>
    <tableColumn id="4" name="CUC2" totalsRowFunction="sum" dataDxfId="256" totalsRowDxfId="106"/>
    <tableColumn id="12" name="CUP3" totalsRowFunction="sum" dataDxfId="255" totalsRowDxfId="105"/>
    <tableColumn id="13" name="CUC3" totalsRowFunction="sum" dataDxfId="254" totalsRowDxfId="104"/>
    <tableColumn id="7" name="CUP4" totalsRowFunction="sum" dataDxfId="253" totalsRowDxfId="103"/>
    <tableColumn id="8" name="CUC4" totalsRowFunction="sum" dataDxfId="252" totalsRowDxfId="102"/>
    <tableColumn id="9" name="CUP5" totalsRowFunction="sum" dataDxfId="117" totalsRowDxfId="101">
      <calculatedColumnFormula>SUM(G8,I8,K8,M8)</calculatedColumnFormula>
    </tableColumn>
    <tableColumn id="11" name="CUC5" totalsRowFunction="sum" dataDxfId="116" totalsRowDxfId="100">
      <calculatedColumnFormula>SUM(H8,J8,L8,N8)</calculatedColumnFormula>
    </tableColumn>
    <tableColumn id="15" name="M.Total" totalsRowFunction="sum" dataDxfId="115" totalsRowDxfId="99">
      <calculatedColumnFormula>SUM(Tabla24610[[#This Row],[CUP5]:[CUC5]])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9"/>
  <sheetViews>
    <sheetView tabSelected="1" topLeftCell="AC1" workbookViewId="0">
      <selection activeCell="K86" sqref="K86"/>
    </sheetView>
  </sheetViews>
  <sheetFormatPr baseColWidth="10" defaultRowHeight="15" x14ac:dyDescent="0.25"/>
  <cols>
    <col min="1" max="1" width="9.28515625" customWidth="1"/>
    <col min="2" max="2" width="50.140625" customWidth="1"/>
    <col min="3" max="4" width="11.28515625" bestFit="1" customWidth="1"/>
    <col min="5" max="5" width="10.42578125" bestFit="1" customWidth="1"/>
    <col min="6" max="6" width="11.85546875" bestFit="1" customWidth="1"/>
    <col min="7" max="7" width="9.28515625" customWidth="1"/>
    <col min="8" max="8" width="10.42578125" customWidth="1"/>
    <col min="9" max="9" width="8.140625" customWidth="1"/>
    <col min="10" max="10" width="12.140625" customWidth="1"/>
    <col min="11" max="12" width="9.28515625" bestFit="1" customWidth="1"/>
    <col min="13" max="28" width="8" bestFit="1" customWidth="1"/>
    <col min="29" max="30" width="9" bestFit="1" customWidth="1"/>
    <col min="31" max="31" width="11.85546875" bestFit="1" customWidth="1"/>
    <col min="32" max="32" width="13.7109375" bestFit="1" customWidth="1"/>
    <col min="36" max="36" width="16.5703125" bestFit="1" customWidth="1"/>
    <col min="37" max="37" width="16.42578125" customWidth="1"/>
    <col min="38" max="38" width="12.140625" bestFit="1" customWidth="1"/>
    <col min="39" max="39" width="12.42578125" customWidth="1"/>
    <col min="45" max="45" width="25" customWidth="1"/>
    <col min="46" max="46" width="23.28515625" customWidth="1"/>
  </cols>
  <sheetData>
    <row r="1" spans="1:38" ht="15" customHeight="1" x14ac:dyDescent="0.25">
      <c r="A1" s="288" t="s">
        <v>67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52" t="s">
        <v>8</v>
      </c>
      <c r="AF1" s="253"/>
      <c r="AG1" s="254"/>
    </row>
    <row r="2" spans="1:38" ht="15.75" customHeight="1" thickBot="1" x14ac:dyDescent="0.3">
      <c r="A2" s="290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55"/>
      <c r="AF2" s="256"/>
      <c r="AG2" s="257"/>
    </row>
    <row r="3" spans="1:38" ht="15" customHeight="1" x14ac:dyDescent="0.25">
      <c r="A3" s="261" t="s">
        <v>137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3"/>
      <c r="W3" s="268" t="s">
        <v>11</v>
      </c>
      <c r="X3" s="269"/>
      <c r="Y3" s="269"/>
      <c r="Z3" s="269"/>
      <c r="AA3" s="269"/>
      <c r="AB3" s="269"/>
      <c r="AC3" s="269"/>
      <c r="AD3" s="270"/>
      <c r="AE3" s="255"/>
      <c r="AF3" s="256"/>
      <c r="AG3" s="257"/>
    </row>
    <row r="4" spans="1:38" ht="15.75" customHeight="1" thickBot="1" x14ac:dyDescent="0.3">
      <c r="A4" s="264"/>
      <c r="B4" s="265"/>
      <c r="C4" s="265"/>
      <c r="D4" s="265"/>
      <c r="E4" s="265"/>
      <c r="F4" s="265"/>
      <c r="G4" s="265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W4" s="271"/>
      <c r="X4" s="272"/>
      <c r="Y4" s="272"/>
      <c r="Z4" s="272"/>
      <c r="AA4" s="272"/>
      <c r="AB4" s="272"/>
      <c r="AC4" s="272"/>
      <c r="AD4" s="273"/>
      <c r="AE4" s="255"/>
      <c r="AF4" s="256"/>
      <c r="AG4" s="257"/>
    </row>
    <row r="5" spans="1:38" ht="24" customHeight="1" thickBot="1" x14ac:dyDescent="0.3">
      <c r="A5" s="274" t="s">
        <v>59</v>
      </c>
      <c r="B5" s="275"/>
      <c r="C5" s="275"/>
      <c r="D5" s="275"/>
      <c r="E5" s="280" t="s">
        <v>68</v>
      </c>
      <c r="F5" s="292"/>
      <c r="G5" s="278" t="s">
        <v>149</v>
      </c>
      <c r="H5" s="280" t="s">
        <v>141</v>
      </c>
      <c r="I5" s="280" t="s">
        <v>69</v>
      </c>
      <c r="J5" s="280" t="s">
        <v>70</v>
      </c>
      <c r="K5" s="282" t="s">
        <v>71</v>
      </c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4"/>
      <c r="AE5" s="255"/>
      <c r="AF5" s="256"/>
      <c r="AG5" s="257"/>
    </row>
    <row r="6" spans="1:38" ht="15.75" customHeight="1" thickBot="1" x14ac:dyDescent="0.3">
      <c r="A6" s="276"/>
      <c r="B6" s="277"/>
      <c r="C6" s="277"/>
      <c r="D6" s="277"/>
      <c r="E6" s="281"/>
      <c r="F6" s="293"/>
      <c r="G6" s="279"/>
      <c r="H6" s="281"/>
      <c r="I6" s="281"/>
      <c r="J6" s="281"/>
      <c r="K6" s="287" t="s">
        <v>72</v>
      </c>
      <c r="L6" s="285"/>
      <c r="M6" s="285" t="s">
        <v>73</v>
      </c>
      <c r="N6" s="285"/>
      <c r="O6" s="285" t="s">
        <v>74</v>
      </c>
      <c r="P6" s="285"/>
      <c r="Q6" s="285" t="s">
        <v>75</v>
      </c>
      <c r="R6" s="285"/>
      <c r="S6" s="285" t="s">
        <v>76</v>
      </c>
      <c r="T6" s="285"/>
      <c r="U6" s="285" t="s">
        <v>77</v>
      </c>
      <c r="V6" s="285"/>
      <c r="W6" s="285" t="s">
        <v>78</v>
      </c>
      <c r="X6" s="285"/>
      <c r="Y6" s="285" t="s">
        <v>158</v>
      </c>
      <c r="Z6" s="285"/>
      <c r="AA6" s="285" t="s">
        <v>159</v>
      </c>
      <c r="AB6" s="285"/>
      <c r="AC6" s="285" t="s">
        <v>5</v>
      </c>
      <c r="AD6" s="286"/>
      <c r="AE6" s="258"/>
      <c r="AF6" s="259"/>
      <c r="AG6" s="260"/>
    </row>
    <row r="7" spans="1:38" s="176" customFormat="1" ht="24.75" customHeight="1" thickBot="1" x14ac:dyDescent="0.3">
      <c r="A7" s="13" t="s">
        <v>56</v>
      </c>
      <c r="B7" s="109" t="s">
        <v>160</v>
      </c>
      <c r="C7" s="13" t="s">
        <v>180</v>
      </c>
      <c r="D7" s="13" t="s">
        <v>181</v>
      </c>
      <c r="E7" s="110" t="s">
        <v>81</v>
      </c>
      <c r="F7" s="110" t="s">
        <v>82</v>
      </c>
      <c r="G7" s="13" t="s">
        <v>150</v>
      </c>
      <c r="H7" s="110" t="s">
        <v>151</v>
      </c>
      <c r="I7" s="110" t="s">
        <v>182</v>
      </c>
      <c r="J7" s="110" t="s">
        <v>183</v>
      </c>
      <c r="K7" s="166" t="s">
        <v>20</v>
      </c>
      <c r="L7" s="166" t="s">
        <v>19</v>
      </c>
      <c r="M7" s="110" t="s">
        <v>22</v>
      </c>
      <c r="N7" s="110" t="s">
        <v>21</v>
      </c>
      <c r="O7" s="110" t="s">
        <v>40</v>
      </c>
      <c r="P7" s="110" t="s">
        <v>41</v>
      </c>
      <c r="Q7" s="110" t="s">
        <v>84</v>
      </c>
      <c r="R7" s="110" t="s">
        <v>85</v>
      </c>
      <c r="S7" s="110" t="s">
        <v>86</v>
      </c>
      <c r="T7" s="110" t="s">
        <v>87</v>
      </c>
      <c r="U7" s="110" t="s">
        <v>88</v>
      </c>
      <c r="V7" s="110" t="s">
        <v>89</v>
      </c>
      <c r="W7" s="110" t="s">
        <v>90</v>
      </c>
      <c r="X7" s="110" t="s">
        <v>91</v>
      </c>
      <c r="Y7" s="110" t="s">
        <v>92</v>
      </c>
      <c r="Z7" s="110" t="s">
        <v>93</v>
      </c>
      <c r="AA7" s="110" t="s">
        <v>94</v>
      </c>
      <c r="AB7" s="110" t="s">
        <v>95</v>
      </c>
      <c r="AC7" s="110" t="s">
        <v>96</v>
      </c>
      <c r="AD7" s="110" t="s">
        <v>97</v>
      </c>
      <c r="AE7" s="110" t="s">
        <v>98</v>
      </c>
      <c r="AF7" s="110" t="s">
        <v>170</v>
      </c>
      <c r="AG7" s="110" t="s">
        <v>18</v>
      </c>
      <c r="AJ7" s="185" t="s">
        <v>164</v>
      </c>
      <c r="AK7" s="179" t="s">
        <v>165</v>
      </c>
      <c r="AL7" s="199" t="s">
        <v>161</v>
      </c>
    </row>
    <row r="8" spans="1:38" x14ac:dyDescent="0.25">
      <c r="A8" s="111">
        <v>1</v>
      </c>
      <c r="B8" s="140" t="s">
        <v>138</v>
      </c>
      <c r="C8" s="167"/>
      <c r="D8" s="112"/>
      <c r="E8" s="112"/>
      <c r="F8" s="112"/>
      <c r="G8" s="112"/>
      <c r="H8" s="112"/>
      <c r="I8" s="112"/>
      <c r="J8" s="112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4"/>
      <c r="AJ8" s="214"/>
      <c r="AK8" s="215"/>
      <c r="AL8" s="216"/>
    </row>
    <row r="9" spans="1:38" x14ac:dyDescent="0.25">
      <c r="A9" s="115">
        <v>1.1000000000000001</v>
      </c>
      <c r="B9" s="174" t="s">
        <v>143</v>
      </c>
      <c r="C9" s="120"/>
      <c r="D9" s="81"/>
      <c r="E9" s="81"/>
      <c r="F9" s="81"/>
      <c r="G9" s="81"/>
      <c r="H9" s="81"/>
      <c r="I9" s="81"/>
      <c r="J9" s="81"/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f>SUM(K9,M9,O9,Q9,S9,U9,W9,Y9,AA9,AC9)</f>
        <v>0</v>
      </c>
      <c r="AF9" s="18">
        <f>SUM(L9,N9,P9,R9,T9,V9,X9,Z9,AB9,AD9)</f>
        <v>0</v>
      </c>
      <c r="AG9" s="20">
        <f>SUM(Tabla2223[[#This Row],[Total CUP]:[Total CUC]])</f>
        <v>0</v>
      </c>
      <c r="AJ9" s="116"/>
      <c r="AK9" s="177"/>
      <c r="AL9" s="183"/>
    </row>
    <row r="10" spans="1:38" ht="17.25" customHeight="1" x14ac:dyDescent="0.25">
      <c r="A10" s="117"/>
      <c r="B10" s="120" t="s">
        <v>139</v>
      </c>
      <c r="C10" s="120"/>
      <c r="D10" s="81"/>
      <c r="E10" s="81"/>
      <c r="F10" s="81"/>
      <c r="G10" s="81"/>
      <c r="H10" s="81"/>
      <c r="I10" s="81"/>
      <c r="J10" s="81"/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f t="shared" ref="AE10:AE13" si="0">SUM(K10,M10,O10,Q10,S10,U10,W10,Y10,AA10,AC10)</f>
        <v>0</v>
      </c>
      <c r="AF10" s="18">
        <f t="shared" ref="AF10:AF13" si="1">SUM(L10,N10,P10,R10,T10,V10,X10,Z10,AB10,AD10)</f>
        <v>0</v>
      </c>
      <c r="AG10" s="20">
        <f>SUM(Tabla2223[[#This Row],[Total CUP]:[Total CUC]])</f>
        <v>0</v>
      </c>
      <c r="AJ10" s="116"/>
      <c r="AK10" s="177"/>
      <c r="AL10" s="183"/>
    </row>
    <row r="11" spans="1:38" ht="17.25" customHeight="1" x14ac:dyDescent="0.25">
      <c r="A11" s="117"/>
      <c r="B11" s="120" t="s">
        <v>140</v>
      </c>
      <c r="C11" s="171"/>
      <c r="D11" s="64"/>
      <c r="E11" s="74"/>
      <c r="F11" s="74"/>
      <c r="G11" s="74"/>
      <c r="H11" s="74"/>
      <c r="I11" s="74"/>
      <c r="J11" s="74"/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f t="shared" si="0"/>
        <v>0</v>
      </c>
      <c r="AF11" s="18">
        <f t="shared" si="1"/>
        <v>0</v>
      </c>
      <c r="AG11" s="20">
        <f>SUM(Tabla2223[[#This Row],[Total CUP]:[Total CUC]])</f>
        <v>0</v>
      </c>
      <c r="AJ11" s="116"/>
      <c r="AK11" s="177"/>
      <c r="AL11" s="183"/>
    </row>
    <row r="12" spans="1:38" ht="17.25" customHeight="1" x14ac:dyDescent="0.25">
      <c r="A12" s="117"/>
      <c r="B12" s="126" t="s">
        <v>136</v>
      </c>
      <c r="C12" s="171"/>
      <c r="D12" s="64"/>
      <c r="E12" s="74"/>
      <c r="F12" s="74"/>
      <c r="G12" s="74"/>
      <c r="H12" s="74"/>
      <c r="I12" s="74"/>
      <c r="J12" s="74"/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f t="shared" si="0"/>
        <v>0</v>
      </c>
      <c r="AF12" s="18">
        <f t="shared" si="1"/>
        <v>0</v>
      </c>
      <c r="AG12" s="20">
        <f>SUM(Tabla2223[[#This Row],[Total CUP]:[Total CUC]])</f>
        <v>0</v>
      </c>
      <c r="AJ12" s="116"/>
      <c r="AK12" s="177"/>
      <c r="AL12" s="183"/>
    </row>
    <row r="13" spans="1:38" ht="17.25" customHeight="1" x14ac:dyDescent="0.25">
      <c r="A13" s="117"/>
      <c r="B13" s="181" t="s">
        <v>113</v>
      </c>
      <c r="C13" s="193"/>
      <c r="D13" s="194"/>
      <c r="E13" s="195"/>
      <c r="F13" s="195"/>
      <c r="G13" s="195"/>
      <c r="H13" s="195"/>
      <c r="I13" s="195"/>
      <c r="J13" s="195"/>
      <c r="K13" s="191">
        <f>SUBTOTAL(109,K8:K12)</f>
        <v>0</v>
      </c>
      <c r="L13" s="191">
        <f t="shared" ref="L13:AD13" si="2">SUBTOTAL(109,L8:L12)</f>
        <v>0</v>
      </c>
      <c r="M13" s="191">
        <f t="shared" si="2"/>
        <v>0</v>
      </c>
      <c r="N13" s="191">
        <f t="shared" si="2"/>
        <v>0</v>
      </c>
      <c r="O13" s="191">
        <f t="shared" si="2"/>
        <v>0</v>
      </c>
      <c r="P13" s="191">
        <f t="shared" si="2"/>
        <v>0</v>
      </c>
      <c r="Q13" s="191">
        <f t="shared" si="2"/>
        <v>0</v>
      </c>
      <c r="R13" s="191">
        <f t="shared" si="2"/>
        <v>0</v>
      </c>
      <c r="S13" s="191">
        <f t="shared" si="2"/>
        <v>0</v>
      </c>
      <c r="T13" s="191">
        <f t="shared" si="2"/>
        <v>0</v>
      </c>
      <c r="U13" s="191">
        <f t="shared" si="2"/>
        <v>0</v>
      </c>
      <c r="V13" s="191">
        <f t="shared" si="2"/>
        <v>0</v>
      </c>
      <c r="W13" s="191">
        <f t="shared" si="2"/>
        <v>0</v>
      </c>
      <c r="X13" s="191">
        <f t="shared" si="2"/>
        <v>0</v>
      </c>
      <c r="Y13" s="191">
        <f t="shared" si="2"/>
        <v>0</v>
      </c>
      <c r="Z13" s="191">
        <f t="shared" si="2"/>
        <v>0</v>
      </c>
      <c r="AA13" s="191">
        <f t="shared" si="2"/>
        <v>0</v>
      </c>
      <c r="AB13" s="191">
        <f t="shared" si="2"/>
        <v>0</v>
      </c>
      <c r="AC13" s="191">
        <f t="shared" si="2"/>
        <v>0</v>
      </c>
      <c r="AD13" s="191">
        <f t="shared" si="2"/>
        <v>0</v>
      </c>
      <c r="AE13" s="191">
        <f t="shared" si="0"/>
        <v>0</v>
      </c>
      <c r="AF13" s="191">
        <f t="shared" si="1"/>
        <v>0</v>
      </c>
      <c r="AG13" s="192">
        <f>SUM(Tabla2223[[#This Row],[Total CUP]:[Total CUC]])</f>
        <v>0</v>
      </c>
      <c r="AJ13" s="217"/>
      <c r="AK13" s="218"/>
      <c r="AL13" s="219"/>
    </row>
    <row r="14" spans="1:38" x14ac:dyDescent="0.25">
      <c r="A14" s="117">
        <v>1.2</v>
      </c>
      <c r="B14" s="174" t="s">
        <v>144</v>
      </c>
      <c r="C14" s="120"/>
      <c r="D14" s="64"/>
      <c r="E14" s="74"/>
      <c r="F14" s="74"/>
      <c r="G14" s="74"/>
      <c r="H14" s="74"/>
      <c r="I14" s="74"/>
      <c r="J14" s="74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20"/>
      <c r="AJ14" s="116"/>
      <c r="AK14" s="177"/>
      <c r="AL14" s="183"/>
    </row>
    <row r="15" spans="1:38" x14ac:dyDescent="0.25">
      <c r="A15" s="117"/>
      <c r="B15" s="120"/>
      <c r="C15" s="171"/>
      <c r="D15" s="64"/>
      <c r="E15" s="74"/>
      <c r="F15" s="74"/>
      <c r="G15" s="74"/>
      <c r="H15" s="74"/>
      <c r="I15" s="74"/>
      <c r="J15" s="74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20"/>
      <c r="AJ15" s="116"/>
      <c r="AK15" s="177"/>
      <c r="AL15" s="183"/>
    </row>
    <row r="16" spans="1:38" x14ac:dyDescent="0.25">
      <c r="A16" s="117"/>
      <c r="B16" s="120"/>
      <c r="C16" s="171"/>
      <c r="D16" s="64"/>
      <c r="E16" s="74"/>
      <c r="F16" s="74"/>
      <c r="G16" s="74"/>
      <c r="H16" s="74"/>
      <c r="I16" s="74"/>
      <c r="J16" s="74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20"/>
      <c r="AJ16" s="116"/>
      <c r="AK16" s="177"/>
      <c r="AL16" s="183"/>
    </row>
    <row r="17" spans="1:38" x14ac:dyDescent="0.25">
      <c r="A17" s="117"/>
      <c r="B17" s="126" t="s">
        <v>136</v>
      </c>
      <c r="C17" s="126"/>
      <c r="D17" s="81"/>
      <c r="E17" s="81"/>
      <c r="F17" s="81"/>
      <c r="G17" s="81"/>
      <c r="H17" s="81"/>
      <c r="I17" s="81"/>
      <c r="J17" s="81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20"/>
      <c r="AJ17" s="116"/>
      <c r="AK17" s="177"/>
      <c r="AL17" s="183"/>
    </row>
    <row r="18" spans="1:38" x14ac:dyDescent="0.25">
      <c r="A18" s="117"/>
      <c r="B18" s="187" t="s">
        <v>113</v>
      </c>
      <c r="C18" s="196"/>
      <c r="D18" s="194"/>
      <c r="E18" s="195"/>
      <c r="F18" s="195"/>
      <c r="G18" s="195"/>
      <c r="H18" s="195"/>
      <c r="I18" s="195"/>
      <c r="J18" s="195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J18" s="217"/>
      <c r="AK18" s="218"/>
      <c r="AL18" s="219"/>
    </row>
    <row r="19" spans="1:38" x14ac:dyDescent="0.25">
      <c r="A19" s="117"/>
      <c r="B19" s="180" t="s">
        <v>135</v>
      </c>
      <c r="C19" s="173"/>
      <c r="D19" s="64"/>
      <c r="E19" s="74"/>
      <c r="F19" s="74"/>
      <c r="G19" s="74"/>
      <c r="H19" s="74"/>
      <c r="I19" s="74"/>
      <c r="J19" s="74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J19" s="116"/>
      <c r="AK19" s="177"/>
      <c r="AL19" s="183"/>
    </row>
    <row r="20" spans="1:38" ht="15.75" thickBot="1" x14ac:dyDescent="0.3">
      <c r="A20" s="132"/>
      <c r="B20" s="133" t="s">
        <v>134</v>
      </c>
      <c r="C20" s="134"/>
      <c r="D20" s="135"/>
      <c r="E20" s="136"/>
      <c r="F20" s="136"/>
      <c r="G20" s="136"/>
      <c r="H20" s="136"/>
      <c r="I20" s="136"/>
      <c r="J20" s="136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J20" s="116"/>
      <c r="AK20" s="177"/>
      <c r="AL20" s="183"/>
    </row>
    <row r="21" spans="1:38" x14ac:dyDescent="0.25">
      <c r="A21" s="139">
        <v>2</v>
      </c>
      <c r="B21" s="140" t="s">
        <v>142</v>
      </c>
      <c r="C21" s="169"/>
      <c r="D21" s="141"/>
      <c r="E21" s="141"/>
      <c r="F21" s="141"/>
      <c r="G21" s="141"/>
      <c r="H21" s="141"/>
      <c r="I21" s="141"/>
      <c r="J21" s="141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4"/>
      <c r="AJ21" s="116"/>
      <c r="AK21" s="177"/>
      <c r="AL21" s="183"/>
    </row>
    <row r="22" spans="1:38" x14ac:dyDescent="0.25">
      <c r="A22" s="79">
        <v>2.1</v>
      </c>
      <c r="B22" s="153" t="s">
        <v>145</v>
      </c>
      <c r="C22" s="120"/>
      <c r="D22" s="81"/>
      <c r="E22" s="81"/>
      <c r="F22" s="81"/>
      <c r="G22" s="81"/>
      <c r="H22" s="81"/>
      <c r="I22" s="81"/>
      <c r="J22" s="81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>
        <f t="shared" ref="AE9:AF56" si="3">SUM(K22,M22,O22,Q22,S22,U22,W22,Y22,AA22,AC22)</f>
        <v>0</v>
      </c>
      <c r="AF22" s="18">
        <f t="shared" si="3"/>
        <v>0</v>
      </c>
      <c r="AG22" s="20">
        <f t="shared" ref="AG9:AG85" si="4">SUM(AE22,AF22)</f>
        <v>0</v>
      </c>
      <c r="AJ22" s="116"/>
      <c r="AK22" s="177"/>
      <c r="AL22" s="183"/>
    </row>
    <row r="23" spans="1:38" x14ac:dyDescent="0.25">
      <c r="A23" s="79"/>
      <c r="B23" s="120" t="s">
        <v>147</v>
      </c>
      <c r="C23" s="120"/>
      <c r="D23" s="81"/>
      <c r="E23" s="81"/>
      <c r="F23" s="81"/>
      <c r="G23" s="81"/>
      <c r="H23" s="81"/>
      <c r="I23" s="81"/>
      <c r="J23" s="81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>
        <f t="shared" si="3"/>
        <v>0</v>
      </c>
      <c r="AF23" s="18">
        <f t="shared" si="3"/>
        <v>0</v>
      </c>
      <c r="AG23" s="20">
        <f t="shared" si="4"/>
        <v>0</v>
      </c>
      <c r="AJ23" s="116"/>
      <c r="AK23" s="177"/>
      <c r="AL23" s="183"/>
    </row>
    <row r="24" spans="1:38" x14ac:dyDescent="0.25">
      <c r="A24" s="79"/>
      <c r="B24" s="120" t="s">
        <v>148</v>
      </c>
      <c r="C24" s="171"/>
      <c r="D24" s="64"/>
      <c r="E24" s="74"/>
      <c r="F24" s="74"/>
      <c r="G24" s="74"/>
      <c r="H24" s="74"/>
      <c r="I24" s="74"/>
      <c r="J24" s="74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>
        <f t="shared" ref="AE24:AF26" si="5">SUM(K24,M24,O24,Q24,S24,U24,W24,Y24,AA24,AC24)</f>
        <v>0</v>
      </c>
      <c r="AF24" s="18">
        <f t="shared" si="5"/>
        <v>0</v>
      </c>
      <c r="AG24" s="20">
        <f>SUM(AE24,AF24)</f>
        <v>0</v>
      </c>
      <c r="AJ24" s="116"/>
      <c r="AK24" s="177"/>
      <c r="AL24" s="183"/>
    </row>
    <row r="25" spans="1:38" x14ac:dyDescent="0.25">
      <c r="A25" s="79"/>
      <c r="B25" s="126" t="s">
        <v>136</v>
      </c>
      <c r="C25" s="171"/>
      <c r="D25" s="64"/>
      <c r="E25" s="74"/>
      <c r="F25" s="74"/>
      <c r="G25" s="74"/>
      <c r="H25" s="74"/>
      <c r="I25" s="74"/>
      <c r="J25" s="74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>
        <f t="shared" si="5"/>
        <v>0</v>
      </c>
      <c r="AF25" s="18">
        <f t="shared" si="5"/>
        <v>0</v>
      </c>
      <c r="AG25" s="20">
        <f>SUM(AE25,AF25)</f>
        <v>0</v>
      </c>
      <c r="AJ25" s="116"/>
      <c r="AK25" s="177"/>
      <c r="AL25" s="183"/>
    </row>
    <row r="26" spans="1:38" x14ac:dyDescent="0.25">
      <c r="A26" s="79"/>
      <c r="B26" s="187" t="s">
        <v>113</v>
      </c>
      <c r="C26" s="193"/>
      <c r="D26" s="194"/>
      <c r="E26" s="195"/>
      <c r="F26" s="195"/>
      <c r="G26" s="195"/>
      <c r="H26" s="195"/>
      <c r="I26" s="195"/>
      <c r="J26" s="195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>
        <f t="shared" si="5"/>
        <v>0</v>
      </c>
      <c r="AF26" s="191">
        <f t="shared" si="5"/>
        <v>0</v>
      </c>
      <c r="AG26" s="192">
        <f>SUM(AE26,AF26)</f>
        <v>0</v>
      </c>
      <c r="AJ26" s="116"/>
      <c r="AK26" s="177"/>
      <c r="AL26" s="183"/>
    </row>
    <row r="27" spans="1:38" x14ac:dyDescent="0.25">
      <c r="A27" s="79">
        <v>2.2000000000000002</v>
      </c>
      <c r="B27" s="153" t="s">
        <v>146</v>
      </c>
      <c r="C27" s="120"/>
      <c r="D27" s="64"/>
      <c r="E27" s="74"/>
      <c r="F27" s="74"/>
      <c r="G27" s="74"/>
      <c r="H27" s="74"/>
      <c r="I27" s="74"/>
      <c r="J27" s="7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>
        <f t="shared" si="3"/>
        <v>0</v>
      </c>
      <c r="AF27" s="18">
        <f t="shared" si="3"/>
        <v>0</v>
      </c>
      <c r="AG27" s="20">
        <f t="shared" si="4"/>
        <v>0</v>
      </c>
      <c r="AJ27" s="116"/>
      <c r="AK27" s="177"/>
      <c r="AL27" s="183"/>
    </row>
    <row r="28" spans="1:38" x14ac:dyDescent="0.25">
      <c r="A28" s="79"/>
      <c r="B28" s="120"/>
      <c r="C28" s="171"/>
      <c r="D28" s="64"/>
      <c r="E28" s="74"/>
      <c r="F28" s="74"/>
      <c r="G28" s="74"/>
      <c r="H28" s="74"/>
      <c r="I28" s="74"/>
      <c r="J28" s="7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>
        <f>SUM(K28,M28,O28,Q28,S28,U28,W28,Y28,AA28,AC28)</f>
        <v>0</v>
      </c>
      <c r="AF28" s="18">
        <f>SUM(L28,N28,P28,R28,T28,V28,X28,Z28,AB28,AD28)</f>
        <v>0</v>
      </c>
      <c r="AG28" s="20">
        <f>SUM(AE28,AF28)</f>
        <v>0</v>
      </c>
      <c r="AJ28" s="116"/>
      <c r="AK28" s="177"/>
      <c r="AL28" s="183"/>
    </row>
    <row r="29" spans="1:38" x14ac:dyDescent="0.25">
      <c r="A29" s="79"/>
      <c r="B29" s="126" t="s">
        <v>136</v>
      </c>
      <c r="C29" s="126"/>
      <c r="D29" s="81"/>
      <c r="E29" s="81"/>
      <c r="F29" s="81"/>
      <c r="G29" s="81"/>
      <c r="H29" s="81"/>
      <c r="I29" s="81"/>
      <c r="J29" s="81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>
        <f t="shared" si="3"/>
        <v>0</v>
      </c>
      <c r="AF29" s="18">
        <f t="shared" si="3"/>
        <v>0</v>
      </c>
      <c r="AG29" s="20">
        <f t="shared" si="4"/>
        <v>0</v>
      </c>
      <c r="AJ29" s="116"/>
      <c r="AK29" s="177"/>
      <c r="AL29" s="183"/>
    </row>
    <row r="30" spans="1:38" x14ac:dyDescent="0.25">
      <c r="A30" s="79"/>
      <c r="B30" s="187" t="s">
        <v>113</v>
      </c>
      <c r="C30" s="196"/>
      <c r="D30" s="194"/>
      <c r="E30" s="195"/>
      <c r="F30" s="195"/>
      <c r="G30" s="195"/>
      <c r="H30" s="195"/>
      <c r="I30" s="195"/>
      <c r="J30" s="195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>
        <f>SUM(K30,M30,O30,Q30,S30,U30,W30,Y30,AA30,AC30)</f>
        <v>0</v>
      </c>
      <c r="AF30" s="191">
        <f>SUM(L30,N30,P30,R30,T30,V30,X30,Z30,AB30,AD30)</f>
        <v>0</v>
      </c>
      <c r="AG30" s="191">
        <f>SUM(AE30,AF30)</f>
        <v>0</v>
      </c>
      <c r="AJ30" s="116"/>
      <c r="AK30" s="177"/>
      <c r="AL30" s="183"/>
    </row>
    <row r="31" spans="1:38" x14ac:dyDescent="0.25">
      <c r="A31" s="79"/>
      <c r="B31" s="180" t="s">
        <v>135</v>
      </c>
      <c r="C31" s="173"/>
      <c r="D31" s="64"/>
      <c r="E31" s="74"/>
      <c r="F31" s="74"/>
      <c r="G31" s="74"/>
      <c r="H31" s="74"/>
      <c r="I31" s="74"/>
      <c r="J31" s="74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>
        <f>SUM(K31,M31,O31,Q31,S31,U31,W31,Y31,AA31,AC31)</f>
        <v>0</v>
      </c>
      <c r="AF31" s="18">
        <f>SUM(L31,N31,P31,R31,T31,V31,X31,Z31,AB31,AD31)</f>
        <v>0</v>
      </c>
      <c r="AG31" s="18">
        <f>SUM(AE31,AF31)</f>
        <v>0</v>
      </c>
      <c r="AJ31" s="116"/>
      <c r="AK31" s="177"/>
      <c r="AL31" s="183"/>
    </row>
    <row r="32" spans="1:38" ht="15.75" thickBot="1" x14ac:dyDescent="0.3">
      <c r="A32" s="146"/>
      <c r="B32" s="133" t="s">
        <v>134</v>
      </c>
      <c r="C32" s="168"/>
      <c r="D32" s="135"/>
      <c r="E32" s="136"/>
      <c r="F32" s="136"/>
      <c r="G32" s="136"/>
      <c r="H32" s="136"/>
      <c r="I32" s="136"/>
      <c r="J32" s="136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>
        <f t="shared" ref="AE32:AG32" si="6">SUM(AE22:AE29)</f>
        <v>0</v>
      </c>
      <c r="AF32" s="137">
        <f t="shared" si="6"/>
        <v>0</v>
      </c>
      <c r="AG32" s="137">
        <f t="shared" si="6"/>
        <v>0</v>
      </c>
      <c r="AJ32" s="116"/>
      <c r="AK32" s="177"/>
      <c r="AL32" s="183"/>
    </row>
    <row r="33" spans="1:44" x14ac:dyDescent="0.25">
      <c r="A33" s="139">
        <v>3</v>
      </c>
      <c r="B33" s="140"/>
      <c r="C33" s="169"/>
      <c r="D33" s="141"/>
      <c r="E33" s="141"/>
      <c r="F33" s="141"/>
      <c r="G33" s="141"/>
      <c r="H33" s="141"/>
      <c r="I33" s="141"/>
      <c r="J33" s="141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4"/>
      <c r="AJ33" s="116"/>
      <c r="AK33" s="177"/>
      <c r="AL33" s="183"/>
    </row>
    <row r="34" spans="1:44" x14ac:dyDescent="0.25">
      <c r="A34" s="79"/>
      <c r="B34" s="188"/>
      <c r="C34" s="120"/>
      <c r="D34" s="81"/>
      <c r="E34" s="81"/>
      <c r="F34" s="81"/>
      <c r="G34" s="81"/>
      <c r="H34" s="81"/>
      <c r="I34" s="81"/>
      <c r="J34" s="81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>
        <f t="shared" si="3"/>
        <v>0</v>
      </c>
      <c r="AF34" s="18">
        <f t="shared" si="3"/>
        <v>0</v>
      </c>
      <c r="AG34" s="20">
        <f t="shared" si="4"/>
        <v>0</v>
      </c>
      <c r="AJ34" s="116"/>
      <c r="AK34" s="177"/>
      <c r="AL34" s="183"/>
    </row>
    <row r="35" spans="1:44" x14ac:dyDescent="0.25">
      <c r="A35" s="79"/>
      <c r="B35" s="120"/>
      <c r="C35" s="120"/>
      <c r="D35" s="81"/>
      <c r="E35" s="81"/>
      <c r="F35" s="81"/>
      <c r="G35" s="81"/>
      <c r="H35" s="81"/>
      <c r="I35" s="81"/>
      <c r="J35" s="81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>
        <f t="shared" si="3"/>
        <v>0</v>
      </c>
      <c r="AF35" s="18">
        <f t="shared" si="3"/>
        <v>0</v>
      </c>
      <c r="AG35" s="20">
        <f t="shared" si="4"/>
        <v>0</v>
      </c>
      <c r="AJ35" s="116"/>
      <c r="AK35" s="177"/>
      <c r="AL35" s="183"/>
    </row>
    <row r="36" spans="1:44" x14ac:dyDescent="0.25">
      <c r="A36" s="79"/>
      <c r="B36" s="120"/>
      <c r="C36" s="120"/>
      <c r="D36" s="64"/>
      <c r="E36" s="74"/>
      <c r="F36" s="74"/>
      <c r="G36" s="74"/>
      <c r="H36" s="74"/>
      <c r="I36" s="74"/>
      <c r="J36" s="74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>
        <f t="shared" si="3"/>
        <v>0</v>
      </c>
      <c r="AF36" s="18">
        <f t="shared" si="3"/>
        <v>0</v>
      </c>
      <c r="AG36" s="20">
        <f t="shared" si="4"/>
        <v>0</v>
      </c>
      <c r="AJ36" s="116"/>
      <c r="AK36" s="177"/>
      <c r="AL36" s="183"/>
    </row>
    <row r="37" spans="1:44" x14ac:dyDescent="0.25">
      <c r="A37" s="79"/>
      <c r="B37" s="126" t="s">
        <v>136</v>
      </c>
      <c r="C37" s="126"/>
      <c r="D37" s="81"/>
      <c r="E37" s="81"/>
      <c r="F37" s="81"/>
      <c r="G37" s="81"/>
      <c r="H37" s="81"/>
      <c r="I37" s="81"/>
      <c r="J37" s="8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>
        <f t="shared" si="3"/>
        <v>0</v>
      </c>
      <c r="AF37" s="18">
        <f t="shared" si="3"/>
        <v>0</v>
      </c>
      <c r="AG37" s="20">
        <f t="shared" si="4"/>
        <v>0</v>
      </c>
      <c r="AJ37" s="116"/>
      <c r="AK37" s="177"/>
      <c r="AL37" s="183"/>
    </row>
    <row r="38" spans="1:44" x14ac:dyDescent="0.25">
      <c r="A38" s="79"/>
      <c r="B38" s="187" t="s">
        <v>113</v>
      </c>
      <c r="C38" s="196"/>
      <c r="D38" s="194"/>
      <c r="E38" s="195"/>
      <c r="F38" s="195"/>
      <c r="G38" s="195"/>
      <c r="H38" s="195"/>
      <c r="I38" s="195"/>
      <c r="J38" s="195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>
        <f>SUM(K38,M38,O38,Q38,S38,U38,W38,Y38,AA38,AC38)</f>
        <v>0</v>
      </c>
      <c r="AF38" s="191">
        <f>SUM(L38,N38,P38,R38,T38,V38,X38,Z38,AB38,AD38)</f>
        <v>0</v>
      </c>
      <c r="AG38" s="191">
        <f>SUM(AE38,AF38)</f>
        <v>0</v>
      </c>
      <c r="AJ38" s="116"/>
      <c r="AK38" s="177"/>
      <c r="AL38" s="183"/>
    </row>
    <row r="39" spans="1:44" x14ac:dyDescent="0.25">
      <c r="A39" s="79"/>
      <c r="B39" s="180" t="s">
        <v>135</v>
      </c>
      <c r="C39" s="173"/>
      <c r="D39" s="64"/>
      <c r="E39" s="74"/>
      <c r="F39" s="74"/>
      <c r="G39" s="74"/>
      <c r="H39" s="74"/>
      <c r="I39" s="74"/>
      <c r="J39" s="74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>
        <f>SUM(K39,M39,O39,Q39,S39,U39,W39,Y39,AA39,AC39)</f>
        <v>0</v>
      </c>
      <c r="AF39" s="18">
        <f>SUM(L39,N39,P39,R39,T39,V39,X39,Z39,AB39,AD39)</f>
        <v>0</v>
      </c>
      <c r="AG39" s="18">
        <f>SUM(AE39,AF39)</f>
        <v>0</v>
      </c>
      <c r="AJ39" s="116"/>
      <c r="AK39" s="177"/>
      <c r="AL39" s="183"/>
    </row>
    <row r="40" spans="1:44" ht="15.75" thickBot="1" x14ac:dyDescent="0.3">
      <c r="A40" s="146"/>
      <c r="B40" s="133" t="s">
        <v>134</v>
      </c>
      <c r="C40" s="134"/>
      <c r="D40" s="151"/>
      <c r="E40" s="151"/>
      <c r="F40" s="151"/>
      <c r="G40" s="151"/>
      <c r="H40" s="151"/>
      <c r="I40" s="151"/>
      <c r="J40" s="151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>
        <f t="shared" ref="AE40:AG40" si="7">SUM(AE34:AE37)</f>
        <v>0</v>
      </c>
      <c r="AF40" s="137">
        <f t="shared" si="7"/>
        <v>0</v>
      </c>
      <c r="AG40" s="137">
        <f t="shared" si="7"/>
        <v>0</v>
      </c>
      <c r="AJ40" s="116"/>
      <c r="AK40" s="177"/>
      <c r="AL40" s="183"/>
    </row>
    <row r="41" spans="1:44" s="190" customFormat="1" x14ac:dyDescent="0.25">
      <c r="A41" s="182"/>
      <c r="B41" s="169"/>
      <c r="C41" s="169"/>
      <c r="D41" s="141"/>
      <c r="E41" s="141"/>
      <c r="F41" s="141"/>
      <c r="G41" s="141"/>
      <c r="H41" s="141"/>
      <c r="I41" s="141"/>
      <c r="J41" s="141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4"/>
      <c r="AJ41" s="226"/>
      <c r="AK41" s="227"/>
      <c r="AL41" s="228"/>
    </row>
    <row r="42" spans="1:44" x14ac:dyDescent="0.25">
      <c r="A42" s="80"/>
      <c r="B42" s="189"/>
      <c r="C42" s="157"/>
      <c r="D42" s="81"/>
      <c r="E42" s="81"/>
      <c r="F42" s="81"/>
      <c r="G42" s="81"/>
      <c r="H42" s="81"/>
      <c r="I42" s="81"/>
      <c r="J42" s="81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>
        <f t="shared" si="3"/>
        <v>0</v>
      </c>
      <c r="AF42" s="18">
        <f t="shared" si="3"/>
        <v>0</v>
      </c>
      <c r="AG42" s="20">
        <f t="shared" si="4"/>
        <v>0</v>
      </c>
      <c r="AJ42" s="116"/>
      <c r="AK42" s="177"/>
      <c r="AL42" s="183"/>
      <c r="AR42" s="158"/>
    </row>
    <row r="43" spans="1:44" x14ac:dyDescent="0.25">
      <c r="A43" s="82"/>
      <c r="B43" s="157"/>
      <c r="C43" s="157"/>
      <c r="D43" s="81"/>
      <c r="E43" s="81"/>
      <c r="F43" s="81"/>
      <c r="G43" s="81"/>
      <c r="H43" s="81"/>
      <c r="I43" s="81"/>
      <c r="J43" s="81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>
        <f t="shared" si="3"/>
        <v>0</v>
      </c>
      <c r="AF43" s="18">
        <f t="shared" si="3"/>
        <v>0</v>
      </c>
      <c r="AG43" s="20">
        <f t="shared" si="4"/>
        <v>0</v>
      </c>
      <c r="AJ43" s="116"/>
      <c r="AK43" s="177"/>
      <c r="AL43" s="183"/>
    </row>
    <row r="44" spans="1:44" x14ac:dyDescent="0.25">
      <c r="A44" s="1"/>
      <c r="B44" s="159"/>
      <c r="C44" s="159"/>
      <c r="D44" s="19"/>
      <c r="E44" s="17"/>
      <c r="F44" s="17"/>
      <c r="G44" s="17"/>
      <c r="H44" s="17"/>
      <c r="I44" s="17"/>
      <c r="J44" s="17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>
        <f t="shared" si="3"/>
        <v>0</v>
      </c>
      <c r="AF44" s="18">
        <f t="shared" si="3"/>
        <v>0</v>
      </c>
      <c r="AG44" s="20">
        <f t="shared" si="4"/>
        <v>0</v>
      </c>
      <c r="AJ44" s="116"/>
      <c r="AK44" s="177"/>
      <c r="AL44" s="183"/>
    </row>
    <row r="45" spans="1:44" x14ac:dyDescent="0.25">
      <c r="A45" s="1"/>
      <c r="B45" s="126" t="s">
        <v>136</v>
      </c>
      <c r="C45" s="126"/>
      <c r="D45" s="19"/>
      <c r="E45" s="17"/>
      <c r="F45" s="17"/>
      <c r="G45" s="17"/>
      <c r="H45" s="17"/>
      <c r="I45" s="17"/>
      <c r="J45" s="17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>
        <f t="shared" si="3"/>
        <v>0</v>
      </c>
      <c r="AF45" s="18">
        <f t="shared" si="3"/>
        <v>0</v>
      </c>
      <c r="AG45" s="20">
        <f t="shared" si="4"/>
        <v>0</v>
      </c>
      <c r="AJ45" s="116"/>
      <c r="AK45" s="177"/>
      <c r="AL45" s="183"/>
    </row>
    <row r="46" spans="1:44" x14ac:dyDescent="0.25">
      <c r="A46" s="2"/>
      <c r="B46" s="187" t="s">
        <v>113</v>
      </c>
      <c r="C46" s="196"/>
      <c r="D46" s="197"/>
      <c r="E46" s="198"/>
      <c r="F46" s="198"/>
      <c r="G46" s="198"/>
      <c r="H46" s="198"/>
      <c r="I46" s="198"/>
      <c r="J46" s="198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>
        <f>SUM(K46,M46,O46,Q46,S46,U46,W46,Y46,AA46,AC46)</f>
        <v>0</v>
      </c>
      <c r="AF46" s="191">
        <f>SUM(L46,N46,P46,R46,T46,V46,X46,Z46,AB46,AD46)</f>
        <v>0</v>
      </c>
      <c r="AG46" s="191">
        <f>SUM(AE46,AF46)</f>
        <v>0</v>
      </c>
      <c r="AJ46" s="116"/>
      <c r="AK46" s="177"/>
      <c r="AL46" s="183"/>
    </row>
    <row r="47" spans="1:44" x14ac:dyDescent="0.25">
      <c r="A47" s="2"/>
      <c r="B47" s="180" t="s">
        <v>135</v>
      </c>
      <c r="C47" s="173"/>
      <c r="D47" s="19"/>
      <c r="E47" s="17"/>
      <c r="F47" s="17"/>
      <c r="G47" s="17"/>
      <c r="H47" s="17"/>
      <c r="I47" s="17"/>
      <c r="J47" s="17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>
        <f>SUM(K47,M47,O47,Q47,S47,U47,W47,Y47,AA47,AC47)</f>
        <v>0</v>
      </c>
      <c r="AF47" s="18">
        <f>SUM(L47,N47,P47,R47,T47,V47,X47,Z47,AB47,AD47)</f>
        <v>0</v>
      </c>
      <c r="AG47" s="18">
        <f>SUM(AE47,AF47)</f>
        <v>0</v>
      </c>
      <c r="AJ47" s="116"/>
      <c r="AK47" s="177"/>
      <c r="AL47" s="183"/>
    </row>
    <row r="48" spans="1:44" ht="15.75" thickBot="1" x14ac:dyDescent="0.3">
      <c r="A48" s="146"/>
      <c r="B48" s="133" t="s">
        <v>134</v>
      </c>
      <c r="C48" s="134"/>
      <c r="D48" s="151"/>
      <c r="E48" s="151"/>
      <c r="F48" s="151"/>
      <c r="G48" s="151"/>
      <c r="H48" s="151"/>
      <c r="I48" s="151"/>
      <c r="J48" s="151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>
        <f t="shared" ref="AE48:AG48" si="8">SUM(AE42:AE45)</f>
        <v>0</v>
      </c>
      <c r="AF48" s="137">
        <f t="shared" si="8"/>
        <v>0</v>
      </c>
      <c r="AG48" s="137">
        <f t="shared" si="8"/>
        <v>0</v>
      </c>
      <c r="AJ48" s="116"/>
      <c r="AK48" s="177"/>
      <c r="AL48" s="183"/>
    </row>
    <row r="49" spans="1:38" x14ac:dyDescent="0.25">
      <c r="A49" s="152"/>
      <c r="B49" s="153"/>
      <c r="C49" s="153"/>
      <c r="D49" s="154"/>
      <c r="E49" s="154"/>
      <c r="F49" s="154"/>
      <c r="G49" s="154"/>
      <c r="H49" s="154"/>
      <c r="I49" s="154"/>
      <c r="J49" s="154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6"/>
      <c r="AJ49" s="116"/>
      <c r="AK49" s="177"/>
      <c r="AL49" s="183"/>
    </row>
    <row r="50" spans="1:38" x14ac:dyDescent="0.25">
      <c r="A50" s="1"/>
      <c r="B50" s="159"/>
      <c r="C50" s="159"/>
      <c r="D50" s="19"/>
      <c r="E50" s="17"/>
      <c r="F50" s="17"/>
      <c r="G50" s="17"/>
      <c r="H50" s="17"/>
      <c r="I50" s="17"/>
      <c r="J50" s="17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>
        <f t="shared" si="3"/>
        <v>0</v>
      </c>
      <c r="AF50" s="18">
        <f t="shared" si="3"/>
        <v>0</v>
      </c>
      <c r="AG50" s="20">
        <f t="shared" si="4"/>
        <v>0</v>
      </c>
      <c r="AJ50" s="116"/>
      <c r="AK50" s="177"/>
      <c r="AL50" s="183"/>
    </row>
    <row r="51" spans="1:38" x14ac:dyDescent="0.25">
      <c r="A51" s="1"/>
      <c r="B51" s="159"/>
      <c r="C51" s="159"/>
      <c r="D51" s="19"/>
      <c r="E51" s="17"/>
      <c r="F51" s="17"/>
      <c r="G51" s="17"/>
      <c r="H51" s="17"/>
      <c r="I51" s="17"/>
      <c r="J51" s="17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>
        <f t="shared" si="3"/>
        <v>0</v>
      </c>
      <c r="AF51" s="18">
        <f t="shared" si="3"/>
        <v>0</v>
      </c>
      <c r="AG51" s="20">
        <f t="shared" si="4"/>
        <v>0</v>
      </c>
      <c r="AJ51" s="116"/>
      <c r="AK51" s="177"/>
      <c r="AL51" s="183"/>
    </row>
    <row r="52" spans="1:38" x14ac:dyDescent="0.25">
      <c r="A52" s="1"/>
      <c r="B52" s="159"/>
      <c r="C52" s="159"/>
      <c r="D52" s="19"/>
      <c r="E52" s="17"/>
      <c r="F52" s="17"/>
      <c r="G52" s="17"/>
      <c r="H52" s="17"/>
      <c r="I52" s="17"/>
      <c r="J52" s="17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>
        <f t="shared" si="3"/>
        <v>0</v>
      </c>
      <c r="AF52" s="18">
        <f t="shared" si="3"/>
        <v>0</v>
      </c>
      <c r="AG52" s="20">
        <f t="shared" si="4"/>
        <v>0</v>
      </c>
      <c r="AJ52" s="116"/>
      <c r="AK52" s="177"/>
      <c r="AL52" s="183"/>
    </row>
    <row r="53" spans="1:38" x14ac:dyDescent="0.25">
      <c r="A53" s="1"/>
      <c r="B53" s="159"/>
      <c r="C53" s="159"/>
      <c r="D53" s="19"/>
      <c r="E53" s="17"/>
      <c r="F53" s="17"/>
      <c r="G53" s="17"/>
      <c r="H53" s="17"/>
      <c r="I53" s="17"/>
      <c r="J53" s="17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>
        <f t="shared" si="3"/>
        <v>0</v>
      </c>
      <c r="AF53" s="18">
        <f t="shared" si="3"/>
        <v>0</v>
      </c>
      <c r="AG53" s="20">
        <f t="shared" si="4"/>
        <v>0</v>
      </c>
      <c r="AJ53" s="116"/>
      <c r="AK53" s="177"/>
      <c r="AL53" s="183"/>
    </row>
    <row r="54" spans="1:38" x14ac:dyDescent="0.25">
      <c r="A54" s="1"/>
      <c r="B54" s="159"/>
      <c r="C54" s="159"/>
      <c r="D54" s="19"/>
      <c r="E54" s="17"/>
      <c r="F54" s="17"/>
      <c r="G54" s="17"/>
      <c r="H54" s="17"/>
      <c r="I54" s="17"/>
      <c r="J54" s="17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>
        <f t="shared" si="3"/>
        <v>0</v>
      </c>
      <c r="AF54" s="18">
        <f t="shared" si="3"/>
        <v>0</v>
      </c>
      <c r="AG54" s="20">
        <f t="shared" si="4"/>
        <v>0</v>
      </c>
      <c r="AJ54" s="116"/>
      <c r="AK54" s="177"/>
      <c r="AL54" s="183"/>
    </row>
    <row r="55" spans="1:38" x14ac:dyDescent="0.25">
      <c r="A55" s="1"/>
      <c r="B55" s="159"/>
      <c r="C55" s="159"/>
      <c r="D55" s="19"/>
      <c r="E55" s="17"/>
      <c r="F55" s="17"/>
      <c r="G55" s="17"/>
      <c r="H55" s="17"/>
      <c r="I55" s="17"/>
      <c r="J55" s="17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20">
        <f t="shared" si="3"/>
        <v>0</v>
      </c>
      <c r="AF55" s="18">
        <f t="shared" si="3"/>
        <v>0</v>
      </c>
      <c r="AG55" s="20">
        <f t="shared" si="4"/>
        <v>0</v>
      </c>
      <c r="AJ55" s="116"/>
      <c r="AK55" s="177"/>
      <c r="AL55" s="183"/>
    </row>
    <row r="56" spans="1:38" x14ac:dyDescent="0.25">
      <c r="A56" s="1"/>
      <c r="B56" s="159"/>
      <c r="C56" s="159"/>
      <c r="D56" s="19"/>
      <c r="E56" s="17"/>
      <c r="F56" s="17"/>
      <c r="G56" s="17"/>
      <c r="H56" s="17"/>
      <c r="I56" s="17"/>
      <c r="J56" s="17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0">
        <f t="shared" si="3"/>
        <v>0</v>
      </c>
      <c r="AF56" s="18">
        <f t="shared" si="3"/>
        <v>0</v>
      </c>
      <c r="AG56" s="20">
        <f t="shared" si="4"/>
        <v>0</v>
      </c>
      <c r="AJ56" s="116"/>
      <c r="AK56" s="177"/>
      <c r="AL56" s="183"/>
    </row>
    <row r="57" spans="1:38" x14ac:dyDescent="0.25">
      <c r="A57" s="1"/>
      <c r="B57" s="159"/>
      <c r="C57" s="159"/>
      <c r="D57" s="19"/>
      <c r="E57" s="17"/>
      <c r="F57" s="17"/>
      <c r="G57" s="17"/>
      <c r="H57" s="17"/>
      <c r="I57" s="17"/>
      <c r="J57" s="17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0">
        <f t="shared" ref="AE57:AF85" si="9">SUM(K57,M57,O57,Q57,S57,U57,W57,Y57,AA57,AC57)</f>
        <v>0</v>
      </c>
      <c r="AF57" s="18">
        <f t="shared" si="9"/>
        <v>0</v>
      </c>
      <c r="AG57" s="20">
        <f t="shared" si="4"/>
        <v>0</v>
      </c>
      <c r="AJ57" s="116"/>
      <c r="AK57" s="177"/>
      <c r="AL57" s="183"/>
    </row>
    <row r="58" spans="1:38" x14ac:dyDescent="0.25">
      <c r="A58" s="1"/>
      <c r="B58" s="159"/>
      <c r="C58" s="159"/>
      <c r="D58" s="19"/>
      <c r="E58" s="17"/>
      <c r="F58" s="17"/>
      <c r="G58" s="17"/>
      <c r="H58" s="17"/>
      <c r="I58" s="17"/>
      <c r="J58" s="17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0">
        <f t="shared" si="9"/>
        <v>0</v>
      </c>
      <c r="AF58" s="18">
        <f t="shared" si="9"/>
        <v>0</v>
      </c>
      <c r="AG58" s="20">
        <f t="shared" si="4"/>
        <v>0</v>
      </c>
      <c r="AJ58" s="116"/>
      <c r="AK58" s="177"/>
      <c r="AL58" s="183"/>
    </row>
    <row r="59" spans="1:38" x14ac:dyDescent="0.25">
      <c r="A59" s="1"/>
      <c r="B59" s="159"/>
      <c r="C59" s="159"/>
      <c r="D59" s="19"/>
      <c r="E59" s="17"/>
      <c r="F59" s="17"/>
      <c r="G59" s="17"/>
      <c r="H59" s="17"/>
      <c r="I59" s="17"/>
      <c r="J59" s="17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0">
        <f t="shared" si="9"/>
        <v>0</v>
      </c>
      <c r="AF59" s="18">
        <f t="shared" si="9"/>
        <v>0</v>
      </c>
      <c r="AG59" s="20">
        <f t="shared" si="4"/>
        <v>0</v>
      </c>
      <c r="AJ59" s="116"/>
      <c r="AK59" s="177"/>
      <c r="AL59" s="183"/>
    </row>
    <row r="60" spans="1:38" x14ac:dyDescent="0.25">
      <c r="A60" s="1"/>
      <c r="B60" s="159"/>
      <c r="C60" s="159"/>
      <c r="D60" s="19"/>
      <c r="E60" s="17"/>
      <c r="F60" s="17"/>
      <c r="G60" s="17"/>
      <c r="H60" s="17"/>
      <c r="I60" s="17"/>
      <c r="J60" s="17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0">
        <f t="shared" si="9"/>
        <v>0</v>
      </c>
      <c r="AF60" s="18">
        <f t="shared" si="9"/>
        <v>0</v>
      </c>
      <c r="AG60" s="20">
        <f t="shared" si="4"/>
        <v>0</v>
      </c>
      <c r="AJ60" s="116"/>
      <c r="AK60" s="177"/>
      <c r="AL60" s="183"/>
    </row>
    <row r="61" spans="1:38" x14ac:dyDescent="0.25">
      <c r="A61" s="1"/>
      <c r="B61" s="159"/>
      <c r="C61" s="159"/>
      <c r="D61" s="19"/>
      <c r="E61" s="17"/>
      <c r="F61" s="17"/>
      <c r="G61" s="17"/>
      <c r="H61" s="17"/>
      <c r="I61" s="17"/>
      <c r="J61" s="17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0">
        <f t="shared" si="9"/>
        <v>0</v>
      </c>
      <c r="AF61" s="18">
        <f t="shared" si="9"/>
        <v>0</v>
      </c>
      <c r="AG61" s="20">
        <f t="shared" si="4"/>
        <v>0</v>
      </c>
      <c r="AJ61" s="116"/>
      <c r="AK61" s="177"/>
      <c r="AL61" s="183"/>
    </row>
    <row r="62" spans="1:38" x14ac:dyDescent="0.25">
      <c r="A62" s="1"/>
      <c r="B62" s="159"/>
      <c r="C62" s="159"/>
      <c r="D62" s="19"/>
      <c r="E62" s="17"/>
      <c r="F62" s="17"/>
      <c r="G62" s="17"/>
      <c r="H62" s="17"/>
      <c r="I62" s="17"/>
      <c r="J62" s="17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0">
        <f t="shared" si="9"/>
        <v>0</v>
      </c>
      <c r="AF62" s="18">
        <f t="shared" si="9"/>
        <v>0</v>
      </c>
      <c r="AG62" s="20">
        <f t="shared" si="4"/>
        <v>0</v>
      </c>
      <c r="AJ62" s="116"/>
      <c r="AK62" s="177"/>
      <c r="AL62" s="183"/>
    </row>
    <row r="63" spans="1:38" x14ac:dyDescent="0.25">
      <c r="A63" s="1"/>
      <c r="B63" s="159"/>
      <c r="C63" s="159"/>
      <c r="D63" s="19"/>
      <c r="E63" s="17"/>
      <c r="F63" s="17"/>
      <c r="G63" s="17"/>
      <c r="H63" s="17"/>
      <c r="I63" s="17"/>
      <c r="J63" s="17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0">
        <f t="shared" si="9"/>
        <v>0</v>
      </c>
      <c r="AF63" s="18">
        <f t="shared" si="9"/>
        <v>0</v>
      </c>
      <c r="AG63" s="20">
        <f t="shared" si="4"/>
        <v>0</v>
      </c>
      <c r="AJ63" s="116"/>
      <c r="AK63" s="177"/>
      <c r="AL63" s="183"/>
    </row>
    <row r="64" spans="1:38" x14ac:dyDescent="0.25">
      <c r="A64" s="1"/>
      <c r="B64" s="159"/>
      <c r="C64" s="159"/>
      <c r="D64" s="19"/>
      <c r="E64" s="17"/>
      <c r="F64" s="17"/>
      <c r="G64" s="17"/>
      <c r="H64" s="17"/>
      <c r="I64" s="17"/>
      <c r="J64" s="17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0">
        <f t="shared" si="9"/>
        <v>0</v>
      </c>
      <c r="AF64" s="18">
        <f t="shared" si="9"/>
        <v>0</v>
      </c>
      <c r="AG64" s="20">
        <f t="shared" si="4"/>
        <v>0</v>
      </c>
      <c r="AJ64" s="116"/>
      <c r="AK64" s="177"/>
      <c r="AL64" s="183"/>
    </row>
    <row r="65" spans="1:38" x14ac:dyDescent="0.25">
      <c r="A65" s="1"/>
      <c r="B65" s="159"/>
      <c r="C65" s="159"/>
      <c r="D65" s="19"/>
      <c r="E65" s="17"/>
      <c r="F65" s="17"/>
      <c r="G65" s="17"/>
      <c r="H65" s="17"/>
      <c r="I65" s="17"/>
      <c r="J65" s="17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20">
        <f t="shared" si="9"/>
        <v>0</v>
      </c>
      <c r="AF65" s="18">
        <f t="shared" si="9"/>
        <v>0</v>
      </c>
      <c r="AG65" s="20">
        <f t="shared" si="4"/>
        <v>0</v>
      </c>
      <c r="AJ65" s="116"/>
      <c r="AK65" s="177"/>
      <c r="AL65" s="183"/>
    </row>
    <row r="66" spans="1:38" x14ac:dyDescent="0.25">
      <c r="A66" s="1"/>
      <c r="B66" s="159"/>
      <c r="C66" s="159"/>
      <c r="D66" s="19"/>
      <c r="E66" s="17"/>
      <c r="F66" s="17"/>
      <c r="G66" s="17"/>
      <c r="H66" s="17"/>
      <c r="I66" s="17"/>
      <c r="J66" s="17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0">
        <f t="shared" si="9"/>
        <v>0</v>
      </c>
      <c r="AF66" s="18">
        <f t="shared" si="9"/>
        <v>0</v>
      </c>
      <c r="AG66" s="20">
        <f t="shared" si="4"/>
        <v>0</v>
      </c>
      <c r="AJ66" s="116"/>
      <c r="AK66" s="177"/>
      <c r="AL66" s="183"/>
    </row>
    <row r="67" spans="1:38" x14ac:dyDescent="0.25">
      <c r="A67" s="1"/>
      <c r="B67" s="159"/>
      <c r="C67" s="159"/>
      <c r="D67" s="19"/>
      <c r="E67" s="17"/>
      <c r="F67" s="17"/>
      <c r="G67" s="17"/>
      <c r="H67" s="17"/>
      <c r="I67" s="17"/>
      <c r="J67" s="17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20">
        <f t="shared" si="9"/>
        <v>0</v>
      </c>
      <c r="AF67" s="18">
        <f t="shared" si="9"/>
        <v>0</v>
      </c>
      <c r="AG67" s="20">
        <f t="shared" si="4"/>
        <v>0</v>
      </c>
      <c r="AJ67" s="116"/>
      <c r="AK67" s="177"/>
      <c r="AL67" s="183"/>
    </row>
    <row r="68" spans="1:38" x14ac:dyDescent="0.25">
      <c r="A68" s="1"/>
      <c r="B68" s="159"/>
      <c r="C68" s="159"/>
      <c r="D68" s="19"/>
      <c r="E68" s="17"/>
      <c r="F68" s="17"/>
      <c r="G68" s="17"/>
      <c r="H68" s="17"/>
      <c r="I68" s="17"/>
      <c r="J68" s="17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20">
        <f t="shared" si="9"/>
        <v>0</v>
      </c>
      <c r="AF68" s="18">
        <f t="shared" si="9"/>
        <v>0</v>
      </c>
      <c r="AG68" s="20">
        <f t="shared" si="4"/>
        <v>0</v>
      </c>
      <c r="AJ68" s="116"/>
      <c r="AK68" s="177"/>
      <c r="AL68" s="183"/>
    </row>
    <row r="69" spans="1:38" x14ac:dyDescent="0.25">
      <c r="A69" s="4"/>
      <c r="B69" s="159"/>
      <c r="C69" s="170"/>
      <c r="D69" s="17"/>
      <c r="E69" s="17"/>
      <c r="F69" s="17"/>
      <c r="G69" s="17"/>
      <c r="H69" s="17"/>
      <c r="I69" s="17"/>
      <c r="J69" s="17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20">
        <f t="shared" si="9"/>
        <v>0</v>
      </c>
      <c r="AF69" s="18">
        <f t="shared" si="9"/>
        <v>0</v>
      </c>
      <c r="AG69" s="18">
        <f t="shared" si="4"/>
        <v>0</v>
      </c>
      <c r="AJ69" s="116"/>
      <c r="AK69" s="177"/>
      <c r="AL69" s="183"/>
    </row>
    <row r="70" spans="1:38" x14ac:dyDescent="0.25">
      <c r="A70" s="1"/>
      <c r="B70" s="159"/>
      <c r="C70" s="159"/>
      <c r="D70" s="19"/>
      <c r="E70" s="17"/>
      <c r="F70" s="17"/>
      <c r="G70" s="17"/>
      <c r="H70" s="17"/>
      <c r="I70" s="17"/>
      <c r="J70" s="17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20">
        <f t="shared" si="9"/>
        <v>0</v>
      </c>
      <c r="AF70" s="18">
        <f t="shared" si="9"/>
        <v>0</v>
      </c>
      <c r="AG70" s="20">
        <f t="shared" si="4"/>
        <v>0</v>
      </c>
      <c r="AJ70" s="116"/>
      <c r="AK70" s="177"/>
      <c r="AL70" s="183"/>
    </row>
    <row r="71" spans="1:38" x14ac:dyDescent="0.25">
      <c r="A71" s="1"/>
      <c r="B71" s="159"/>
      <c r="C71" s="159"/>
      <c r="D71" s="19"/>
      <c r="E71" s="17"/>
      <c r="F71" s="17"/>
      <c r="G71" s="17"/>
      <c r="H71" s="17"/>
      <c r="I71" s="17"/>
      <c r="J71" s="17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>
        <f t="shared" si="9"/>
        <v>0</v>
      </c>
      <c r="AF71" s="18">
        <f t="shared" si="9"/>
        <v>0</v>
      </c>
      <c r="AG71" s="20">
        <f t="shared" si="4"/>
        <v>0</v>
      </c>
      <c r="AJ71" s="116"/>
      <c r="AK71" s="177"/>
      <c r="AL71" s="183"/>
    </row>
    <row r="72" spans="1:38" x14ac:dyDescent="0.25">
      <c r="A72" s="1"/>
      <c r="B72" s="159"/>
      <c r="C72" s="159"/>
      <c r="D72" s="19"/>
      <c r="E72" s="17"/>
      <c r="F72" s="17"/>
      <c r="G72" s="17"/>
      <c r="H72" s="17"/>
      <c r="I72" s="17"/>
      <c r="J72" s="17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>
        <f t="shared" si="9"/>
        <v>0</v>
      </c>
      <c r="AF72" s="18">
        <f t="shared" si="9"/>
        <v>0</v>
      </c>
      <c r="AG72" s="20">
        <f t="shared" si="4"/>
        <v>0</v>
      </c>
      <c r="AJ72" s="116"/>
      <c r="AK72" s="177"/>
      <c r="AL72" s="183"/>
    </row>
    <row r="73" spans="1:38" x14ac:dyDescent="0.25">
      <c r="A73" s="1"/>
      <c r="B73" s="159"/>
      <c r="C73" s="159"/>
      <c r="D73" s="19"/>
      <c r="E73" s="17"/>
      <c r="F73" s="17"/>
      <c r="G73" s="17"/>
      <c r="H73" s="17"/>
      <c r="I73" s="17"/>
      <c r="J73" s="17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>
        <f t="shared" si="9"/>
        <v>0</v>
      </c>
      <c r="AF73" s="18">
        <f t="shared" si="9"/>
        <v>0</v>
      </c>
      <c r="AG73" s="20">
        <f t="shared" si="4"/>
        <v>0</v>
      </c>
      <c r="AJ73" s="116"/>
      <c r="AK73" s="177"/>
      <c r="AL73" s="183"/>
    </row>
    <row r="74" spans="1:38" x14ac:dyDescent="0.25">
      <c r="A74" s="1"/>
      <c r="B74" s="159"/>
      <c r="C74" s="159"/>
      <c r="D74" s="19"/>
      <c r="E74" s="17"/>
      <c r="F74" s="17"/>
      <c r="G74" s="17"/>
      <c r="H74" s="17"/>
      <c r="I74" s="17"/>
      <c r="J74" s="17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>
        <f t="shared" si="9"/>
        <v>0</v>
      </c>
      <c r="AF74" s="18">
        <f t="shared" si="9"/>
        <v>0</v>
      </c>
      <c r="AG74" s="20">
        <f t="shared" si="4"/>
        <v>0</v>
      </c>
      <c r="AJ74" s="116"/>
      <c r="AK74" s="177"/>
      <c r="AL74" s="183"/>
    </row>
    <row r="75" spans="1:38" x14ac:dyDescent="0.25">
      <c r="A75" s="1"/>
      <c r="B75" s="159"/>
      <c r="C75" s="159"/>
      <c r="D75" s="19"/>
      <c r="E75" s="17"/>
      <c r="F75" s="17"/>
      <c r="G75" s="17"/>
      <c r="H75" s="17"/>
      <c r="I75" s="17"/>
      <c r="J75" s="17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>
        <f t="shared" si="9"/>
        <v>0</v>
      </c>
      <c r="AF75" s="18">
        <f t="shared" si="9"/>
        <v>0</v>
      </c>
      <c r="AG75" s="20">
        <f t="shared" si="4"/>
        <v>0</v>
      </c>
      <c r="AJ75" s="116"/>
      <c r="AK75" s="177"/>
      <c r="AL75" s="183"/>
    </row>
    <row r="76" spans="1:38" x14ac:dyDescent="0.25">
      <c r="A76" s="1"/>
      <c r="B76" s="159"/>
      <c r="C76" s="159"/>
      <c r="D76" s="19"/>
      <c r="E76" s="17"/>
      <c r="F76" s="17"/>
      <c r="G76" s="17"/>
      <c r="H76" s="17"/>
      <c r="I76" s="17"/>
      <c r="J76" s="17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>
        <f t="shared" si="9"/>
        <v>0</v>
      </c>
      <c r="AF76" s="18">
        <f t="shared" si="9"/>
        <v>0</v>
      </c>
      <c r="AG76" s="20">
        <f t="shared" si="4"/>
        <v>0</v>
      </c>
      <c r="AJ76" s="116"/>
      <c r="AK76" s="177"/>
      <c r="AL76" s="183"/>
    </row>
    <row r="77" spans="1:38" x14ac:dyDescent="0.25">
      <c r="A77" s="1"/>
      <c r="B77" s="159"/>
      <c r="C77" s="159"/>
      <c r="D77" s="19"/>
      <c r="E77" s="17"/>
      <c r="F77" s="17"/>
      <c r="G77" s="17"/>
      <c r="H77" s="17"/>
      <c r="I77" s="17"/>
      <c r="J77" s="17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>
        <f t="shared" si="9"/>
        <v>0</v>
      </c>
      <c r="AF77" s="18">
        <f t="shared" si="9"/>
        <v>0</v>
      </c>
      <c r="AG77" s="20">
        <f t="shared" si="4"/>
        <v>0</v>
      </c>
      <c r="AJ77" s="116"/>
      <c r="AK77" s="177"/>
      <c r="AL77" s="183"/>
    </row>
    <row r="78" spans="1:38" x14ac:dyDescent="0.25">
      <c r="A78" s="1"/>
      <c r="B78" s="159"/>
      <c r="C78" s="159"/>
      <c r="D78" s="19"/>
      <c r="E78" s="17"/>
      <c r="F78" s="17"/>
      <c r="G78" s="17"/>
      <c r="H78" s="17"/>
      <c r="I78" s="17"/>
      <c r="J78" s="17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>
        <f t="shared" si="9"/>
        <v>0</v>
      </c>
      <c r="AF78" s="18">
        <f t="shared" si="9"/>
        <v>0</v>
      </c>
      <c r="AG78" s="20">
        <f t="shared" si="4"/>
        <v>0</v>
      </c>
      <c r="AJ78" s="116"/>
      <c r="AK78" s="177"/>
      <c r="AL78" s="183"/>
    </row>
    <row r="79" spans="1:38" x14ac:dyDescent="0.25">
      <c r="A79" s="1"/>
      <c r="B79" s="159"/>
      <c r="C79" s="159"/>
      <c r="D79" s="19"/>
      <c r="E79" s="17"/>
      <c r="F79" s="17"/>
      <c r="G79" s="17"/>
      <c r="H79" s="17"/>
      <c r="I79" s="17"/>
      <c r="J79" s="17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>
        <f t="shared" si="9"/>
        <v>0</v>
      </c>
      <c r="AF79" s="18">
        <f t="shared" si="9"/>
        <v>0</v>
      </c>
      <c r="AG79" s="20">
        <f t="shared" si="4"/>
        <v>0</v>
      </c>
      <c r="AJ79" s="116"/>
      <c r="AK79" s="177"/>
      <c r="AL79" s="183"/>
    </row>
    <row r="80" spans="1:38" x14ac:dyDescent="0.25">
      <c r="A80" s="1"/>
      <c r="B80" s="159"/>
      <c r="C80" s="159"/>
      <c r="D80" s="19"/>
      <c r="E80" s="17"/>
      <c r="F80" s="17"/>
      <c r="G80" s="17"/>
      <c r="H80" s="17"/>
      <c r="I80" s="17"/>
      <c r="J80" s="17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>
        <f t="shared" si="9"/>
        <v>0</v>
      </c>
      <c r="AF80" s="18">
        <f t="shared" si="9"/>
        <v>0</v>
      </c>
      <c r="AG80" s="20">
        <f t="shared" si="4"/>
        <v>0</v>
      </c>
      <c r="AJ80" s="116"/>
      <c r="AK80" s="177"/>
      <c r="AL80" s="183"/>
    </row>
    <row r="81" spans="1:38" x14ac:dyDescent="0.25">
      <c r="A81" s="1"/>
      <c r="B81" s="159"/>
      <c r="C81" s="159"/>
      <c r="D81" s="19"/>
      <c r="E81" s="17"/>
      <c r="F81" s="17"/>
      <c r="G81" s="17"/>
      <c r="H81" s="17"/>
      <c r="I81" s="17"/>
      <c r="J81" s="17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>
        <f t="shared" si="9"/>
        <v>0</v>
      </c>
      <c r="AF81" s="18">
        <f t="shared" si="9"/>
        <v>0</v>
      </c>
      <c r="AG81" s="20">
        <f t="shared" si="4"/>
        <v>0</v>
      </c>
      <c r="AJ81" s="116"/>
      <c r="AK81" s="177"/>
      <c r="AL81" s="183"/>
    </row>
    <row r="82" spans="1:38" x14ac:dyDescent="0.25">
      <c r="A82" s="1"/>
      <c r="B82" s="159"/>
      <c r="C82" s="159"/>
      <c r="D82" s="19"/>
      <c r="E82" s="17"/>
      <c r="F82" s="17"/>
      <c r="G82" s="17"/>
      <c r="H82" s="17"/>
      <c r="I82" s="17"/>
      <c r="J82" s="17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>
        <f t="shared" si="9"/>
        <v>0</v>
      </c>
      <c r="AF82" s="18">
        <f t="shared" si="9"/>
        <v>0</v>
      </c>
      <c r="AG82" s="20">
        <f t="shared" si="4"/>
        <v>0</v>
      </c>
      <c r="AJ82" s="116"/>
      <c r="AK82" s="177"/>
      <c r="AL82" s="183"/>
    </row>
    <row r="83" spans="1:38" x14ac:dyDescent="0.25">
      <c r="A83" s="1"/>
      <c r="B83" s="159"/>
      <c r="C83" s="159"/>
      <c r="D83" s="19"/>
      <c r="E83" s="17"/>
      <c r="F83" s="17"/>
      <c r="G83" s="17"/>
      <c r="H83" s="17"/>
      <c r="I83" s="17"/>
      <c r="J83" s="17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>
        <f t="shared" si="9"/>
        <v>0</v>
      </c>
      <c r="AF83" s="18">
        <f t="shared" si="9"/>
        <v>0</v>
      </c>
      <c r="AG83" s="20">
        <f t="shared" si="4"/>
        <v>0</v>
      </c>
      <c r="AJ83" s="116"/>
      <c r="AK83" s="177"/>
      <c r="AL83" s="183"/>
    </row>
    <row r="84" spans="1:38" x14ac:dyDescent="0.25">
      <c r="A84" s="1"/>
      <c r="B84" s="159"/>
      <c r="C84" s="159"/>
      <c r="D84" s="19"/>
      <c r="E84" s="17"/>
      <c r="F84" s="17"/>
      <c r="G84" s="17"/>
      <c r="H84" s="17"/>
      <c r="I84" s="17"/>
      <c r="J84" s="17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>
        <f t="shared" si="9"/>
        <v>0</v>
      </c>
      <c r="AF84" s="18">
        <f t="shared" si="9"/>
        <v>0</v>
      </c>
      <c r="AG84" s="20">
        <f t="shared" si="4"/>
        <v>0</v>
      </c>
      <c r="AJ84" s="116"/>
      <c r="AK84" s="177"/>
      <c r="AL84" s="183"/>
    </row>
    <row r="85" spans="1:38" ht="15.75" thickBot="1" x14ac:dyDescent="0.3">
      <c r="A85" s="24"/>
      <c r="B85" s="160"/>
      <c r="C85" s="160"/>
      <c r="D85" s="25"/>
      <c r="E85" s="78"/>
      <c r="F85" s="78"/>
      <c r="G85" s="78"/>
      <c r="H85" s="78"/>
      <c r="I85" s="78"/>
      <c r="J85" s="7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>
        <f t="shared" si="9"/>
        <v>0</v>
      </c>
      <c r="AF85" s="18">
        <f t="shared" si="9"/>
        <v>0</v>
      </c>
      <c r="AG85" s="26">
        <f t="shared" si="4"/>
        <v>0</v>
      </c>
      <c r="AJ85" s="116"/>
      <c r="AK85" s="177"/>
      <c r="AL85" s="183"/>
    </row>
    <row r="86" spans="1:38" ht="15.75" thickBot="1" x14ac:dyDescent="0.3">
      <c r="A86" s="243"/>
      <c r="B86" s="244" t="s">
        <v>122</v>
      </c>
      <c r="C86" s="244"/>
      <c r="D86" s="98"/>
      <c r="E86" s="98"/>
      <c r="F86" s="98"/>
      <c r="G86" s="98"/>
      <c r="H86" s="98"/>
      <c r="I86" s="98"/>
      <c r="J86" s="98"/>
      <c r="K86" s="99">
        <f>SUBTOTAL(109,Tabla2223[CUP])</f>
        <v>0</v>
      </c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J86" s="186"/>
      <c r="AK86" s="178"/>
      <c r="AL86" s="184"/>
    </row>
    <row r="87" spans="1:38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40"/>
    </row>
    <row r="88" spans="1:38" x14ac:dyDescent="0.25">
      <c r="A88" s="27" t="s">
        <v>9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7" t="s">
        <v>12</v>
      </c>
      <c r="V88" s="27"/>
      <c r="W88" s="28"/>
      <c r="X88" s="28"/>
      <c r="Y88" s="28"/>
      <c r="Z88" s="28"/>
      <c r="AA88" s="28"/>
      <c r="AB88" s="28"/>
      <c r="AC88" s="28"/>
      <c r="AD88" s="28"/>
      <c r="AE88" s="27" t="s">
        <v>11</v>
      </c>
      <c r="AF88" s="28"/>
      <c r="AG88" s="28"/>
    </row>
    <row r="89" spans="1:38" x14ac:dyDescent="0.25">
      <c r="A89" s="27" t="s">
        <v>34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7" t="s">
        <v>12</v>
      </c>
      <c r="V89" s="27"/>
      <c r="W89" s="28"/>
      <c r="X89" s="28"/>
      <c r="Y89" s="28"/>
      <c r="Z89" s="28"/>
      <c r="AA89" s="28"/>
      <c r="AB89" s="28"/>
      <c r="AC89" s="28"/>
      <c r="AD89" s="28"/>
      <c r="AE89" s="27" t="s">
        <v>11</v>
      </c>
      <c r="AF89" s="28"/>
      <c r="AG89" s="28"/>
    </row>
  </sheetData>
  <mergeCells count="21">
    <mergeCell ref="S6:T6"/>
    <mergeCell ref="U6:V6"/>
    <mergeCell ref="A1:AD2"/>
    <mergeCell ref="H5:H6"/>
    <mergeCell ref="E5:F6"/>
    <mergeCell ref="AE1:AG6"/>
    <mergeCell ref="A3:V4"/>
    <mergeCell ref="W3:AD4"/>
    <mergeCell ref="A5:D6"/>
    <mergeCell ref="G5:G6"/>
    <mergeCell ref="I5:I6"/>
    <mergeCell ref="J5:J6"/>
    <mergeCell ref="K5:AD5"/>
    <mergeCell ref="W6:X6"/>
    <mergeCell ref="Y6:Z6"/>
    <mergeCell ref="AA6:AB6"/>
    <mergeCell ref="AC6:AD6"/>
    <mergeCell ref="K6:L6"/>
    <mergeCell ref="M6:N6"/>
    <mergeCell ref="O6:P6"/>
    <mergeCell ref="Q6:R6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"/>
  <sheetViews>
    <sheetView topLeftCell="Y4" zoomScale="90" zoomScaleNormal="90" workbookViewId="0">
      <selection activeCell="AK24" sqref="AK24"/>
    </sheetView>
  </sheetViews>
  <sheetFormatPr baseColWidth="10" defaultColWidth="11.42578125" defaultRowHeight="15" x14ac:dyDescent="0.25"/>
  <cols>
    <col min="1" max="1" width="2" style="9" customWidth="1"/>
    <col min="2" max="2" width="8.140625" style="9" customWidth="1"/>
    <col min="3" max="3" width="66.5703125" style="9" customWidth="1"/>
    <col min="4" max="4" width="14.42578125" style="9" bestFit="1" customWidth="1"/>
    <col min="5" max="5" width="16.140625" style="9" customWidth="1"/>
    <col min="6" max="6" width="11.42578125" style="9"/>
    <col min="7" max="7" width="12.7109375" style="9" customWidth="1"/>
    <col min="8" max="10" width="11.42578125" style="9"/>
    <col min="11" max="12" width="14.28515625" style="9" customWidth="1"/>
    <col min="13" max="13" width="15" style="9" bestFit="1" customWidth="1"/>
    <col min="14" max="32" width="14.28515625" style="9" customWidth="1"/>
    <col min="33" max="33" width="12" style="9" customWidth="1"/>
    <col min="34" max="34" width="13" style="9" customWidth="1"/>
    <col min="35" max="35" width="13.28515625" style="9" customWidth="1"/>
    <col min="36" max="36" width="19.7109375" style="9" customWidth="1"/>
    <col min="37" max="38" width="11.42578125" style="9"/>
    <col min="39" max="39" width="50.7109375" style="9" customWidth="1"/>
    <col min="40" max="16384" width="11.42578125" style="9"/>
  </cols>
  <sheetData>
    <row r="1" spans="1:38" ht="15.75" thickBot="1" x14ac:dyDescent="0.3"/>
    <row r="2" spans="1:38" ht="21" customHeight="1" x14ac:dyDescent="0.25">
      <c r="B2" s="341" t="s">
        <v>0</v>
      </c>
      <c r="C2" s="342"/>
      <c r="D2" s="342"/>
      <c r="E2" s="343"/>
      <c r="F2" s="347" t="s">
        <v>7</v>
      </c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06" t="s">
        <v>193</v>
      </c>
      <c r="AK2" s="307"/>
      <c r="AL2" s="308"/>
    </row>
    <row r="3" spans="1:38" ht="24" customHeight="1" thickBot="1" x14ac:dyDescent="0.3">
      <c r="B3" s="344" t="s">
        <v>1</v>
      </c>
      <c r="C3" s="345"/>
      <c r="D3" s="345"/>
      <c r="E3" s="346"/>
      <c r="F3" s="349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09"/>
      <c r="AK3" s="310"/>
      <c r="AL3" s="311"/>
    </row>
    <row r="4" spans="1:38" ht="15" customHeight="1" x14ac:dyDescent="0.25">
      <c r="B4" s="297" t="s">
        <v>43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332"/>
      <c r="AG4" s="280" t="s">
        <v>185</v>
      </c>
      <c r="AH4" s="334"/>
      <c r="AI4" s="334"/>
      <c r="AJ4" s="309"/>
      <c r="AK4" s="310"/>
      <c r="AL4" s="311"/>
    </row>
    <row r="5" spans="1:38" ht="15.75" customHeight="1" thickBot="1" x14ac:dyDescent="0.3"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33"/>
      <c r="AG5" s="281"/>
      <c r="AH5" s="328"/>
      <c r="AI5" s="328"/>
      <c r="AJ5" s="309"/>
      <c r="AK5" s="310"/>
      <c r="AL5" s="311"/>
    </row>
    <row r="6" spans="1:38" ht="29.25" customHeight="1" thickBot="1" x14ac:dyDescent="0.3">
      <c r="B6" s="351" t="s">
        <v>59</v>
      </c>
      <c r="C6" s="352"/>
      <c r="D6" s="352"/>
      <c r="E6" s="353"/>
      <c r="F6" s="281" t="s">
        <v>125</v>
      </c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02"/>
      <c r="AH6" s="302"/>
      <c r="AI6" s="302"/>
      <c r="AJ6" s="309"/>
      <c r="AK6" s="310"/>
      <c r="AL6" s="311"/>
    </row>
    <row r="7" spans="1:38" ht="15.75" customHeight="1" thickBot="1" x14ac:dyDescent="0.3">
      <c r="B7" s="338"/>
      <c r="C7" s="339"/>
      <c r="D7" s="339"/>
      <c r="E7" s="340"/>
      <c r="F7" s="329" t="s">
        <v>72</v>
      </c>
      <c r="G7" s="331"/>
      <c r="H7" s="330"/>
      <c r="I7" s="329" t="s">
        <v>73</v>
      </c>
      <c r="J7" s="331"/>
      <c r="K7" s="330"/>
      <c r="L7" s="329" t="s">
        <v>74</v>
      </c>
      <c r="M7" s="331"/>
      <c r="N7" s="330"/>
      <c r="O7" s="329" t="s">
        <v>75</v>
      </c>
      <c r="P7" s="331"/>
      <c r="Q7" s="330"/>
      <c r="R7" s="329" t="s">
        <v>76</v>
      </c>
      <c r="S7" s="331"/>
      <c r="T7" s="330"/>
      <c r="U7" s="329" t="s">
        <v>126</v>
      </c>
      <c r="V7" s="331"/>
      <c r="W7" s="330"/>
      <c r="X7" s="329" t="s">
        <v>78</v>
      </c>
      <c r="Y7" s="331"/>
      <c r="Z7" s="330"/>
      <c r="AA7" s="329" t="s">
        <v>79</v>
      </c>
      <c r="AB7" s="331"/>
      <c r="AC7" s="330"/>
      <c r="AD7" s="329" t="s">
        <v>80</v>
      </c>
      <c r="AE7" s="331"/>
      <c r="AF7" s="330"/>
      <c r="AG7" s="329" t="s">
        <v>5</v>
      </c>
      <c r="AH7" s="331"/>
      <c r="AI7" s="331"/>
      <c r="AJ7" s="312"/>
      <c r="AK7" s="313"/>
      <c r="AL7" s="314"/>
    </row>
    <row r="8" spans="1:38" ht="45.75" thickBot="1" x14ac:dyDescent="0.3">
      <c r="A8" s="12"/>
      <c r="B8" s="29" t="s">
        <v>2</v>
      </c>
      <c r="C8" s="30" t="s">
        <v>35</v>
      </c>
      <c r="D8" s="30" t="s">
        <v>57</v>
      </c>
      <c r="E8" s="30" t="s">
        <v>58</v>
      </c>
      <c r="F8" s="30" t="s">
        <v>20</v>
      </c>
      <c r="G8" s="30" t="s">
        <v>19</v>
      </c>
      <c r="H8" s="30" t="s">
        <v>38</v>
      </c>
      <c r="I8" s="30" t="s">
        <v>22</v>
      </c>
      <c r="J8" s="30" t="s">
        <v>21</v>
      </c>
      <c r="K8" s="30" t="s">
        <v>39</v>
      </c>
      <c r="L8" s="30" t="s">
        <v>40</v>
      </c>
      <c r="M8" s="30" t="s">
        <v>41</v>
      </c>
      <c r="N8" s="30" t="s">
        <v>42</v>
      </c>
      <c r="O8" s="31" t="s">
        <v>84</v>
      </c>
      <c r="P8" s="30" t="s">
        <v>85</v>
      </c>
      <c r="Q8" s="31" t="s">
        <v>127</v>
      </c>
      <c r="R8" s="30" t="s">
        <v>86</v>
      </c>
      <c r="S8" s="31" t="s">
        <v>87</v>
      </c>
      <c r="T8" s="30" t="s">
        <v>128</v>
      </c>
      <c r="U8" s="31" t="s">
        <v>88</v>
      </c>
      <c r="V8" s="30" t="s">
        <v>89</v>
      </c>
      <c r="W8" s="31" t="s">
        <v>129</v>
      </c>
      <c r="X8" s="30" t="s">
        <v>90</v>
      </c>
      <c r="Y8" s="31" t="s">
        <v>91</v>
      </c>
      <c r="Z8" s="30" t="s">
        <v>130</v>
      </c>
      <c r="AA8" s="31" t="s">
        <v>92</v>
      </c>
      <c r="AB8" s="30" t="s">
        <v>93</v>
      </c>
      <c r="AC8" s="31" t="s">
        <v>131</v>
      </c>
      <c r="AD8" s="30" t="s">
        <v>94</v>
      </c>
      <c r="AE8" s="31" t="s">
        <v>95</v>
      </c>
      <c r="AF8" s="30" t="s">
        <v>132</v>
      </c>
      <c r="AG8" s="31" t="s">
        <v>96</v>
      </c>
      <c r="AH8" s="30" t="s">
        <v>97</v>
      </c>
      <c r="AI8" s="31" t="s">
        <v>133</v>
      </c>
      <c r="AJ8" s="30" t="s">
        <v>166</v>
      </c>
      <c r="AK8" s="32" t="s">
        <v>167</v>
      </c>
      <c r="AL8" s="32" t="s">
        <v>168</v>
      </c>
    </row>
    <row r="9" spans="1:38" ht="15.75" thickBot="1" x14ac:dyDescent="0.3">
      <c r="B9" s="6">
        <v>1</v>
      </c>
      <c r="C9" s="33" t="s">
        <v>64</v>
      </c>
      <c r="D9" s="6"/>
      <c r="E9" s="6"/>
      <c r="F9" s="8">
        <f>Tabla2223[[#Totals],[CUP]]</f>
        <v>0</v>
      </c>
      <c r="G9" s="8">
        <f>Tabla2223[[#Totals],[CUC]]</f>
        <v>0</v>
      </c>
      <c r="H9" s="8">
        <f>SUM(Tabla212[[#This Row],[CUP]:[CUC]])</f>
        <v>0</v>
      </c>
      <c r="I9" s="8">
        <f>Tabla2223[[#Totals],[CUP2]]</f>
        <v>0</v>
      </c>
      <c r="J9" s="8">
        <f>Tabla2223[[#Totals],[CUC2]]</f>
        <v>0</v>
      </c>
      <c r="K9" s="8">
        <f>SUM(Tabla212[[#This Row],[CUP2]:[CUC2]])</f>
        <v>0</v>
      </c>
      <c r="L9" s="8">
        <f>Tabla2223[[#Totals],[CUP3]]</f>
        <v>0</v>
      </c>
      <c r="M9" s="8">
        <f>Tabla2223[[#Totals],[CUC3]]</f>
        <v>0</v>
      </c>
      <c r="N9" s="8">
        <f>SUM(Tabla212[[#This Row],[CUP3]:[CUC3]])</f>
        <v>0</v>
      </c>
      <c r="O9" s="8">
        <f>Tabla2223[[#Totals],[CUP4]]</f>
        <v>0</v>
      </c>
      <c r="P9" s="8">
        <f>Tabla2223[[#Totals],[CUC4]]</f>
        <v>0</v>
      </c>
      <c r="Q9" s="8">
        <f>SUM(Tabla212[[#This Row],[CUP4]:[CUC4]])</f>
        <v>0</v>
      </c>
      <c r="R9" s="8">
        <f>Tabla2223[[#Totals],[CUP5]]</f>
        <v>0</v>
      </c>
      <c r="S9" s="8">
        <f>Tabla2223[[#Totals],[CUC5]]</f>
        <v>0</v>
      </c>
      <c r="T9" s="8">
        <f>SUM(Tabla212[[#This Row],[CUP5]:[CUC5]])</f>
        <v>0</v>
      </c>
      <c r="U9" s="8">
        <f>Tabla2223[[#Totals],[CUP6]]</f>
        <v>0</v>
      </c>
      <c r="V9" s="8">
        <f>Tabla2223[[#Totals],[CUC6]]</f>
        <v>0</v>
      </c>
      <c r="W9" s="8">
        <f>SUM(Tabla212[[#This Row],[CUP6]:[CUC6]])</f>
        <v>0</v>
      </c>
      <c r="X9" s="8">
        <f>Tabla2223[[#Totals],[CUP7]]</f>
        <v>0</v>
      </c>
      <c r="Y9" s="8">
        <f>Tabla2223[[#Totals],[CUC7]]</f>
        <v>0</v>
      </c>
      <c r="Z9" s="8">
        <f>SUM(Tabla212[[#This Row],[CUP7]:[CUC7]])</f>
        <v>0</v>
      </c>
      <c r="AA9" s="8">
        <f>Tabla2223[[#Totals],[CUP8]]</f>
        <v>0</v>
      </c>
      <c r="AB9" s="8">
        <f>Tabla2223[[#Totals],[CUC8]]</f>
        <v>0</v>
      </c>
      <c r="AC9" s="8">
        <f>SUM(Tabla212[[#This Row],[CUP8]:[CUC8]])</f>
        <v>0</v>
      </c>
      <c r="AD9" s="8">
        <f>Tabla2223[[#Totals],[CUP9]]</f>
        <v>0</v>
      </c>
      <c r="AE9" s="8">
        <f>Tabla2223[[#Totals],[CUC9]]</f>
        <v>0</v>
      </c>
      <c r="AF9" s="8">
        <f>SUM(Tabla212[[#This Row],[CUP9]:[CUC9]])</f>
        <v>0</v>
      </c>
      <c r="AG9" s="8">
        <f>Tabla2223[[#Totals],[CUP10]]</f>
        <v>0</v>
      </c>
      <c r="AH9" s="8">
        <f>Tabla2223[[#Totals],[CUC10]]</f>
        <v>0</v>
      </c>
      <c r="AI9" s="8">
        <f>SUM(Tabla212[[#This Row],[CUP10]:[CUC10]])</f>
        <v>0</v>
      </c>
      <c r="AJ9" s="201">
        <f t="shared" ref="AJ9:AJ19" si="0">SUM(F9,I9,L9,O9,R9,U9,X9,AA9,AD9,AG9)</f>
        <v>0</v>
      </c>
      <c r="AK9" s="386">
        <f>SUM(G9,J9,M9,P9,S9,V9,Y9,AB9,AE9,AH9)</f>
        <v>0</v>
      </c>
      <c r="AL9" s="387">
        <f>SUM(AJ9:AK9)</f>
        <v>0</v>
      </c>
    </row>
    <row r="10" spans="1:38" ht="15.75" thickBot="1" x14ac:dyDescent="0.3">
      <c r="B10" s="6">
        <v>2</v>
      </c>
      <c r="C10" s="33" t="s">
        <v>65</v>
      </c>
      <c r="D10" s="6"/>
      <c r="E10" s="5"/>
      <c r="F10" s="7"/>
      <c r="G10" s="7"/>
      <c r="H10" s="8"/>
      <c r="I10" s="7"/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7"/>
      <c r="AH10" s="8"/>
      <c r="AI10" s="8"/>
      <c r="AJ10" s="201">
        <f t="shared" si="0"/>
        <v>0</v>
      </c>
      <c r="AK10" s="386">
        <f t="shared" ref="AK10:AK19" si="1">SUM(G10,J10,M10,P10,S10,V10,Y10,AB10,AE10,AH10)</f>
        <v>0</v>
      </c>
      <c r="AL10" s="387">
        <f t="shared" ref="AL10:AL20" si="2">SUM(AJ10:AK10)</f>
        <v>0</v>
      </c>
    </row>
    <row r="11" spans="1:38" ht="15.75" thickBot="1" x14ac:dyDescent="0.3">
      <c r="B11" s="6">
        <v>3</v>
      </c>
      <c r="C11" s="33" t="s">
        <v>66</v>
      </c>
      <c r="D11" s="5"/>
      <c r="E11" s="5"/>
      <c r="F11" s="7"/>
      <c r="G11" s="7"/>
      <c r="H11" s="8"/>
      <c r="I11" s="7"/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7"/>
      <c r="AH11" s="8"/>
      <c r="AI11" s="8"/>
      <c r="AJ11" s="201">
        <f t="shared" si="0"/>
        <v>0</v>
      </c>
      <c r="AK11" s="386">
        <f t="shared" si="1"/>
        <v>0</v>
      </c>
      <c r="AL11" s="387">
        <f t="shared" si="2"/>
        <v>0</v>
      </c>
    </row>
    <row r="12" spans="1:38" ht="15.75" thickBot="1" x14ac:dyDescent="0.3">
      <c r="B12" s="6">
        <v>4</v>
      </c>
      <c r="C12" s="33" t="s">
        <v>44</v>
      </c>
      <c r="D12" s="5"/>
      <c r="E12" s="5"/>
      <c r="F12" s="7"/>
      <c r="G12" s="7"/>
      <c r="H12" s="8"/>
      <c r="I12" s="7"/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7"/>
      <c r="AH12" s="8"/>
      <c r="AI12" s="8"/>
      <c r="AJ12" s="201">
        <f t="shared" si="0"/>
        <v>0</v>
      </c>
      <c r="AK12" s="386">
        <f t="shared" si="1"/>
        <v>0</v>
      </c>
      <c r="AL12" s="387">
        <f t="shared" si="2"/>
        <v>0</v>
      </c>
    </row>
    <row r="13" spans="1:38" s="35" customFormat="1" ht="15.75" thickBot="1" x14ac:dyDescent="0.3">
      <c r="B13" s="36">
        <v>5</v>
      </c>
      <c r="C13" s="37" t="s">
        <v>36</v>
      </c>
      <c r="D13" s="38"/>
      <c r="E13" s="38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202">
        <f t="shared" si="0"/>
        <v>0</v>
      </c>
      <c r="AK13" s="386">
        <f t="shared" si="1"/>
        <v>0</v>
      </c>
      <c r="AL13" s="387">
        <f t="shared" si="2"/>
        <v>0</v>
      </c>
    </row>
    <row r="14" spans="1:38" ht="15.75" thickBot="1" x14ac:dyDescent="0.3">
      <c r="B14" s="6">
        <v>6</v>
      </c>
      <c r="C14" s="34" t="s">
        <v>37</v>
      </c>
      <c r="D14" s="95"/>
      <c r="E14" s="5"/>
      <c r="F14" s="7"/>
      <c r="G14" s="7"/>
      <c r="H14" s="8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203">
        <f t="shared" si="0"/>
        <v>0</v>
      </c>
      <c r="AK14" s="386">
        <f t="shared" si="1"/>
        <v>0</v>
      </c>
      <c r="AL14" s="387">
        <f t="shared" si="2"/>
        <v>0</v>
      </c>
    </row>
    <row r="15" spans="1:38" ht="15.75" thickBot="1" x14ac:dyDescent="0.3">
      <c r="B15" s="6">
        <v>7</v>
      </c>
      <c r="C15" s="34" t="s">
        <v>199</v>
      </c>
      <c r="D15" s="95"/>
      <c r="E15" s="5"/>
      <c r="F15" s="7"/>
      <c r="G15" s="7"/>
      <c r="H15" s="8"/>
      <c r="I15" s="7"/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7"/>
      <c r="AH15" s="8"/>
      <c r="AI15" s="8"/>
      <c r="AJ15" s="201">
        <f t="shared" si="0"/>
        <v>0</v>
      </c>
      <c r="AK15" s="386">
        <f t="shared" si="1"/>
        <v>0</v>
      </c>
      <c r="AL15" s="387">
        <f t="shared" si="2"/>
        <v>0</v>
      </c>
    </row>
    <row r="16" spans="1:38" ht="15.75" thickBot="1" x14ac:dyDescent="0.3">
      <c r="B16" s="6">
        <v>8</v>
      </c>
      <c r="C16" s="34" t="s">
        <v>198</v>
      </c>
      <c r="D16" s="249"/>
      <c r="E16" s="247"/>
      <c r="F16" s="248"/>
      <c r="G16" s="7"/>
      <c r="H16" s="7"/>
      <c r="I16" s="7"/>
      <c r="J16" s="7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248"/>
      <c r="AH16" s="8"/>
      <c r="AI16" s="7"/>
      <c r="AJ16" s="7">
        <f t="shared" si="0"/>
        <v>0</v>
      </c>
      <c r="AK16" s="386">
        <f t="shared" si="1"/>
        <v>0</v>
      </c>
      <c r="AL16" s="387">
        <f t="shared" si="2"/>
        <v>0</v>
      </c>
    </row>
    <row r="17" spans="2:38" ht="15.75" customHeight="1" thickBot="1" x14ac:dyDescent="0.3">
      <c r="B17" s="6">
        <v>9</v>
      </c>
      <c r="C17" s="34" t="s">
        <v>200</v>
      </c>
      <c r="D17" s="95"/>
      <c r="E17" s="5"/>
      <c r="F17" s="7"/>
      <c r="G17" s="7"/>
      <c r="H17" s="8"/>
      <c r="I17" s="7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7"/>
      <c r="AH17" s="8"/>
      <c r="AI17" s="8"/>
      <c r="AJ17" s="201">
        <f t="shared" si="0"/>
        <v>0</v>
      </c>
      <c r="AK17" s="386">
        <f t="shared" si="1"/>
        <v>0</v>
      </c>
      <c r="AL17" s="387">
        <f t="shared" si="2"/>
        <v>0</v>
      </c>
    </row>
    <row r="18" spans="2:38" ht="15.75" thickBot="1" x14ac:dyDescent="0.3">
      <c r="B18" s="6">
        <v>10</v>
      </c>
      <c r="C18" s="34" t="s">
        <v>201</v>
      </c>
      <c r="D18" s="95"/>
      <c r="E18" s="5"/>
      <c r="F18" s="7"/>
      <c r="G18" s="7"/>
      <c r="H18" s="8"/>
      <c r="I18" s="7"/>
      <c r="J18" s="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7"/>
      <c r="AH18" s="8"/>
      <c r="AI18" s="8"/>
      <c r="AJ18" s="201">
        <f t="shared" si="0"/>
        <v>0</v>
      </c>
      <c r="AK18" s="386">
        <f t="shared" si="1"/>
        <v>0</v>
      </c>
      <c r="AL18" s="387">
        <f t="shared" si="2"/>
        <v>0</v>
      </c>
    </row>
    <row r="19" spans="2:38" s="35" customFormat="1" ht="15.75" thickBot="1" x14ac:dyDescent="0.3">
      <c r="B19" s="36">
        <v>11</v>
      </c>
      <c r="C19" s="105" t="s">
        <v>36</v>
      </c>
      <c r="D19" s="106"/>
      <c r="E19" s="108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204">
        <f t="shared" si="0"/>
        <v>0</v>
      </c>
      <c r="AK19" s="386">
        <f t="shared" si="1"/>
        <v>0</v>
      </c>
      <c r="AL19" s="387">
        <f t="shared" si="2"/>
        <v>0</v>
      </c>
    </row>
    <row r="20" spans="2:38" ht="15.75" thickBot="1" x14ac:dyDescent="0.3">
      <c r="B20" s="200"/>
      <c r="C20" s="250" t="s">
        <v>6</v>
      </c>
      <c r="D20" s="100"/>
      <c r="E20" s="100"/>
      <c r="F20" s="101">
        <f>SUBTOTAL(109,Tabla212[CUP])</f>
        <v>0</v>
      </c>
      <c r="G20" s="101">
        <f>SUBTOTAL(109,Tabla212[CUC])</f>
        <v>0</v>
      </c>
      <c r="H20" s="101">
        <f>SUBTOTAL(109,Tabla212[MT])</f>
        <v>0</v>
      </c>
      <c r="I20" s="101">
        <f>SUBTOTAL(109,Tabla212[CUP2])</f>
        <v>0</v>
      </c>
      <c r="J20" s="101">
        <f>SUBTOTAL(109,Tabla212[CUC2])</f>
        <v>0</v>
      </c>
      <c r="K20" s="101">
        <f>SUBTOTAL(109,Tabla212[MT2])</f>
        <v>0</v>
      </c>
      <c r="L20" s="101">
        <f>SUBTOTAL(109,Tabla212[CUP3])</f>
        <v>0</v>
      </c>
      <c r="M20" s="101">
        <f>SUBTOTAL(109,Tabla212[CUC3])</f>
        <v>0</v>
      </c>
      <c r="N20" s="101">
        <f>SUBTOTAL(109,Tabla212[MT3])</f>
        <v>0</v>
      </c>
      <c r="O20" s="101">
        <f>SUBTOTAL(109,Tabla212[CUP4])</f>
        <v>0</v>
      </c>
      <c r="P20" s="101">
        <f>SUBTOTAL(109,Tabla212[CUC4])</f>
        <v>0</v>
      </c>
      <c r="Q20" s="101">
        <f>SUBTOTAL(109,Tabla212[MT4])</f>
        <v>0</v>
      </c>
      <c r="R20" s="101">
        <f>SUBTOTAL(109,Tabla212[CUP5])</f>
        <v>0</v>
      </c>
      <c r="S20" s="101">
        <f>SUBTOTAL(109,Tabla212[CUC5])</f>
        <v>0</v>
      </c>
      <c r="T20" s="101">
        <f>SUBTOTAL(109,Tabla212[MT5])</f>
        <v>0</v>
      </c>
      <c r="U20" s="101">
        <f>SUBTOTAL(109,Tabla212[CUP6])</f>
        <v>0</v>
      </c>
      <c r="V20" s="101">
        <f>SUBTOTAL(109,Tabla212[CUC6])</f>
        <v>0</v>
      </c>
      <c r="W20" s="101">
        <f>SUBTOTAL(109,Tabla212[MT6])</f>
        <v>0</v>
      </c>
      <c r="X20" s="101">
        <f>SUBTOTAL(109,Tabla212[CUP7])</f>
        <v>0</v>
      </c>
      <c r="Y20" s="101">
        <f>SUBTOTAL(109,Tabla212[CUC7])</f>
        <v>0</v>
      </c>
      <c r="Z20" s="101">
        <f>SUBTOTAL(109,Tabla212[MT7])</f>
        <v>0</v>
      </c>
      <c r="AA20" s="101">
        <f>SUBTOTAL(109,Tabla212[CUP8])</f>
        <v>0</v>
      </c>
      <c r="AB20" s="101">
        <f>SUBTOTAL(109,Tabla212[CUC8])</f>
        <v>0</v>
      </c>
      <c r="AC20" s="101">
        <f>SUBTOTAL(109,Tabla212[MT8])</f>
        <v>0</v>
      </c>
      <c r="AD20" s="101">
        <f>SUBTOTAL(109,Tabla212[CUP9])</f>
        <v>0</v>
      </c>
      <c r="AE20" s="101">
        <f>SUBTOTAL(109,Tabla212[CUC9])</f>
        <v>0</v>
      </c>
      <c r="AF20" s="101">
        <f>SUBTOTAL(109,Tabla212[MT9])</f>
        <v>0</v>
      </c>
      <c r="AG20" s="101">
        <f>SUBTOTAL(109,Tabla212[CUP10])</f>
        <v>0</v>
      </c>
      <c r="AH20" s="101">
        <f>SUBTOTAL(109,Tabla212[CUC10])</f>
        <v>0</v>
      </c>
      <c r="AI20" s="101">
        <f>SUBTOTAL(109,Tabla212[MT10])</f>
        <v>0</v>
      </c>
      <c r="AJ20" s="101">
        <f>SUBTOTAL(109,Tabla212[Total CUP (Miles)])</f>
        <v>0</v>
      </c>
      <c r="AK20" s="101">
        <f>SUM(AK9:AK19)</f>
        <v>0</v>
      </c>
      <c r="AL20" s="101">
        <f>SUM(AL9:AL19)</f>
        <v>0</v>
      </c>
    </row>
    <row r="22" spans="2:38" s="28" customFormat="1" x14ac:dyDescent="0.25">
      <c r="B22" s="27" t="s">
        <v>61</v>
      </c>
      <c r="E22" s="27" t="s">
        <v>13</v>
      </c>
      <c r="K22" s="27" t="s">
        <v>12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2:38" s="28" customFormat="1" x14ac:dyDescent="0.25">
      <c r="B23" s="27" t="s">
        <v>62</v>
      </c>
      <c r="E23" s="27" t="s">
        <v>13</v>
      </c>
      <c r="K23" s="27" t="s">
        <v>12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41" spans="2:36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</sheetData>
  <mergeCells count="19">
    <mergeCell ref="U7:W7"/>
    <mergeCell ref="X7:Z7"/>
    <mergeCell ref="AA7:AC7"/>
    <mergeCell ref="AD7:AF7"/>
    <mergeCell ref="AJ2:AL7"/>
    <mergeCell ref="B7:E7"/>
    <mergeCell ref="B4:AF5"/>
    <mergeCell ref="I7:K7"/>
    <mergeCell ref="AG7:AI7"/>
    <mergeCell ref="B2:E2"/>
    <mergeCell ref="B3:E3"/>
    <mergeCell ref="AG4:AI5"/>
    <mergeCell ref="F6:AI6"/>
    <mergeCell ref="F2:AI3"/>
    <mergeCell ref="F7:H7"/>
    <mergeCell ref="B6:E6"/>
    <mergeCell ref="L7:N7"/>
    <mergeCell ref="O7:Q7"/>
    <mergeCell ref="R7:T7"/>
  </mergeCells>
  <pageMargins left="0.70866141732283472" right="0.70866141732283472" top="0.74803149606299213" bottom="0.74803149606299213" header="0.31496062992125984" footer="0.31496062992125984"/>
  <pageSetup paperSize="258" scale="65" orientation="landscape" horizontalDpi="200" verticalDpi="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18"/>
  <sheetViews>
    <sheetView workbookViewId="0">
      <selection activeCell="AC9" sqref="AC9"/>
    </sheetView>
  </sheetViews>
  <sheetFormatPr baseColWidth="10" defaultRowHeight="15" x14ac:dyDescent="0.25"/>
  <cols>
    <col min="2" max="2" width="4" bestFit="1" customWidth="1"/>
    <col min="3" max="3" width="52.140625" customWidth="1"/>
    <col min="4" max="4" width="9" customWidth="1"/>
    <col min="5" max="5" width="8.7109375" customWidth="1"/>
    <col min="6" max="6" width="8.42578125" customWidth="1"/>
    <col min="7" max="7" width="9" customWidth="1"/>
    <col min="8" max="8" width="8.28515625" customWidth="1"/>
    <col min="9" max="9" width="7.85546875" customWidth="1"/>
    <col min="10" max="10" width="9" customWidth="1"/>
    <col min="11" max="11" width="9.42578125" customWidth="1"/>
    <col min="12" max="13" width="8.7109375" customWidth="1"/>
    <col min="14" max="14" width="9.140625" customWidth="1"/>
    <col min="15" max="15" width="8.7109375" customWidth="1"/>
    <col min="16" max="16" width="8.85546875" customWidth="1"/>
    <col min="17" max="17" width="11" customWidth="1"/>
    <col min="18" max="18" width="8.85546875" customWidth="1"/>
    <col min="19" max="20" width="8.5703125" customWidth="1"/>
    <col min="21" max="21" width="8.42578125" customWidth="1"/>
    <col min="22" max="22" width="10.28515625" customWidth="1"/>
    <col min="23" max="23" width="10.85546875" customWidth="1"/>
    <col min="24" max="24" width="9.85546875" customWidth="1"/>
    <col min="25" max="25" width="10.7109375" customWidth="1"/>
    <col min="26" max="26" width="8.5703125" customWidth="1"/>
    <col min="27" max="27" width="9.42578125" customWidth="1"/>
  </cols>
  <sheetData>
    <row r="2" spans="2:28" ht="15.75" thickBot="1" x14ac:dyDescent="0.3"/>
    <row r="3" spans="2:28" ht="52.5" customHeight="1" x14ac:dyDescent="0.25">
      <c r="B3" s="376" t="s">
        <v>173</v>
      </c>
      <c r="C3" s="357"/>
      <c r="D3" s="357"/>
      <c r="E3" s="357"/>
      <c r="F3" s="358"/>
      <c r="G3" s="356" t="s">
        <v>99</v>
      </c>
      <c r="H3" s="357"/>
      <c r="I3" s="357"/>
      <c r="J3" s="357"/>
      <c r="K3" s="357"/>
      <c r="L3" s="357"/>
      <c r="M3" s="357"/>
      <c r="N3" s="357"/>
      <c r="O3" s="357"/>
      <c r="P3" s="357"/>
      <c r="Q3" s="358"/>
      <c r="R3" s="359" t="s">
        <v>100</v>
      </c>
      <c r="S3" s="359"/>
      <c r="T3" s="359"/>
      <c r="U3" s="359"/>
      <c r="V3" s="359"/>
      <c r="W3" s="359"/>
      <c r="X3" s="359"/>
      <c r="Y3" s="359"/>
      <c r="Z3" s="364" t="s">
        <v>194</v>
      </c>
      <c r="AA3" s="365"/>
      <c r="AB3" s="366"/>
    </row>
    <row r="4" spans="2:28" x14ac:dyDescent="0.25">
      <c r="B4" s="360" t="s">
        <v>101</v>
      </c>
      <c r="C4" s="361"/>
      <c r="D4" s="362" t="s">
        <v>102</v>
      </c>
      <c r="E4" s="362"/>
      <c r="F4" s="362"/>
      <c r="G4" s="363"/>
      <c r="H4" s="367" t="s">
        <v>103</v>
      </c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9"/>
    </row>
    <row r="5" spans="2:28" s="176" customFormat="1" x14ac:dyDescent="0.25">
      <c r="B5" s="380" t="s">
        <v>2</v>
      </c>
      <c r="C5" s="377" t="s">
        <v>104</v>
      </c>
      <c r="D5" s="370" t="s">
        <v>105</v>
      </c>
      <c r="E5" s="371"/>
      <c r="F5" s="371"/>
      <c r="G5" s="383"/>
      <c r="H5" s="370" t="s">
        <v>106</v>
      </c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2"/>
    </row>
    <row r="6" spans="2:28" s="176" customFormat="1" ht="23.25" customHeight="1" x14ac:dyDescent="0.25">
      <c r="B6" s="380"/>
      <c r="C6" s="378"/>
      <c r="D6" s="381" t="s">
        <v>107</v>
      </c>
      <c r="E6" s="382"/>
      <c r="F6" s="381" t="s">
        <v>108</v>
      </c>
      <c r="G6" s="382"/>
      <c r="H6" s="373" t="s">
        <v>3</v>
      </c>
      <c r="I6" s="374"/>
      <c r="J6" s="373" t="s">
        <v>4</v>
      </c>
      <c r="K6" s="374"/>
      <c r="L6" s="373" t="s">
        <v>109</v>
      </c>
      <c r="M6" s="374"/>
      <c r="N6" s="373" t="s">
        <v>75</v>
      </c>
      <c r="O6" s="374"/>
      <c r="P6" s="373" t="s">
        <v>163</v>
      </c>
      <c r="Q6" s="374"/>
      <c r="R6" s="373" t="s">
        <v>77</v>
      </c>
      <c r="S6" s="374"/>
      <c r="T6" s="373" t="s">
        <v>78</v>
      </c>
      <c r="U6" s="374"/>
      <c r="V6" s="373" t="s">
        <v>172</v>
      </c>
      <c r="W6" s="374"/>
      <c r="X6" s="373" t="s">
        <v>110</v>
      </c>
      <c r="Y6" s="374"/>
      <c r="Z6" s="373" t="s">
        <v>5</v>
      </c>
      <c r="AA6" s="375"/>
      <c r="AB6" s="354" t="s">
        <v>203</v>
      </c>
    </row>
    <row r="7" spans="2:28" s="176" customFormat="1" x14ac:dyDescent="0.25">
      <c r="B7" s="380"/>
      <c r="C7" s="379"/>
      <c r="D7" s="125" t="s">
        <v>20</v>
      </c>
      <c r="E7" s="125" t="s">
        <v>19</v>
      </c>
      <c r="F7" s="125" t="s">
        <v>20</v>
      </c>
      <c r="G7" s="125" t="s">
        <v>19</v>
      </c>
      <c r="H7" s="125" t="s">
        <v>20</v>
      </c>
      <c r="I7" s="125" t="s">
        <v>19</v>
      </c>
      <c r="J7" s="125" t="s">
        <v>20</v>
      </c>
      <c r="K7" s="125" t="s">
        <v>19</v>
      </c>
      <c r="L7" s="125" t="s">
        <v>20</v>
      </c>
      <c r="M7" s="125" t="s">
        <v>19</v>
      </c>
      <c r="N7" s="125" t="s">
        <v>20</v>
      </c>
      <c r="O7" s="125" t="s">
        <v>19</v>
      </c>
      <c r="P7" s="125" t="s">
        <v>20</v>
      </c>
      <c r="Q7" s="125" t="s">
        <v>19</v>
      </c>
      <c r="R7" s="125" t="s">
        <v>20</v>
      </c>
      <c r="S7" s="125" t="s">
        <v>19</v>
      </c>
      <c r="T7" s="125" t="s">
        <v>20</v>
      </c>
      <c r="U7" s="125" t="s">
        <v>19</v>
      </c>
      <c r="V7" s="125" t="s">
        <v>20</v>
      </c>
      <c r="W7" s="125" t="s">
        <v>19</v>
      </c>
      <c r="X7" s="125" t="s">
        <v>20</v>
      </c>
      <c r="Y7" s="125" t="s">
        <v>19</v>
      </c>
      <c r="Z7" s="125" t="s">
        <v>20</v>
      </c>
      <c r="AA7" s="246" t="s">
        <v>19</v>
      </c>
      <c r="AB7" s="355"/>
    </row>
    <row r="8" spans="2:28" x14ac:dyDescent="0.25">
      <c r="B8" s="121">
        <v>1</v>
      </c>
      <c r="C8" s="122" t="s">
        <v>111</v>
      </c>
      <c r="D8" s="119"/>
      <c r="E8" s="119"/>
      <c r="F8" s="119"/>
      <c r="G8" s="119"/>
      <c r="H8" s="123"/>
      <c r="I8" s="123"/>
      <c r="J8" s="123"/>
      <c r="K8" s="123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5"/>
      <c r="W8" s="125"/>
      <c r="X8" s="125"/>
      <c r="Y8" s="125"/>
      <c r="Z8" s="210"/>
      <c r="AA8" s="251"/>
      <c r="AB8" s="177"/>
    </row>
    <row r="9" spans="2:28" x14ac:dyDescent="0.25">
      <c r="B9" s="118">
        <v>2</v>
      </c>
      <c r="C9" s="127" t="s">
        <v>112</v>
      </c>
      <c r="D9" s="128"/>
      <c r="E9" s="128"/>
      <c r="F9" s="128"/>
      <c r="G9" s="128"/>
      <c r="H9" s="129"/>
      <c r="I9" s="129"/>
      <c r="J9" s="129"/>
      <c r="K9" s="129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1"/>
      <c r="W9" s="131"/>
      <c r="X9" s="131"/>
      <c r="Y9" s="131"/>
      <c r="Z9" s="165"/>
      <c r="AA9" s="245"/>
      <c r="AB9" s="177"/>
    </row>
    <row r="10" spans="2:28" x14ac:dyDescent="0.25">
      <c r="B10" s="121">
        <v>3</v>
      </c>
      <c r="C10" s="138" t="s">
        <v>114</v>
      </c>
      <c r="D10" s="119"/>
      <c r="E10" s="119"/>
      <c r="F10" s="119"/>
      <c r="G10" s="119"/>
      <c r="H10" s="123"/>
      <c r="I10" s="123"/>
      <c r="J10" s="123"/>
      <c r="K10" s="123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5"/>
      <c r="W10" s="125"/>
      <c r="X10" s="125"/>
      <c r="Y10" s="125"/>
      <c r="Z10" s="210"/>
      <c r="AA10" s="251"/>
      <c r="AB10" s="177"/>
    </row>
    <row r="11" spans="2:28" x14ac:dyDescent="0.25">
      <c r="B11" s="118">
        <v>4</v>
      </c>
      <c r="C11" s="142" t="s">
        <v>115</v>
      </c>
      <c r="D11" s="128"/>
      <c r="E11" s="128"/>
      <c r="F11" s="128"/>
      <c r="G11" s="128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211"/>
      <c r="AA11" s="211"/>
      <c r="AB11" s="177"/>
    </row>
    <row r="12" spans="2:28" x14ac:dyDescent="0.25">
      <c r="B12" s="118">
        <v>5</v>
      </c>
      <c r="C12" s="144" t="s">
        <v>116</v>
      </c>
      <c r="D12" s="128"/>
      <c r="E12" s="128"/>
      <c r="F12" s="128"/>
      <c r="G12" s="128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211"/>
      <c r="AA12" s="211"/>
      <c r="AB12" s="177"/>
    </row>
    <row r="13" spans="2:28" x14ac:dyDescent="0.25">
      <c r="B13" s="121">
        <v>6</v>
      </c>
      <c r="C13" s="144" t="s">
        <v>117</v>
      </c>
      <c r="D13" s="128"/>
      <c r="E13" s="128"/>
      <c r="F13" s="128"/>
      <c r="G13" s="128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211"/>
      <c r="AA13" s="211"/>
      <c r="AB13" s="177"/>
    </row>
    <row r="14" spans="2:28" x14ac:dyDescent="0.25">
      <c r="B14" s="118">
        <v>7</v>
      </c>
      <c r="C14" s="144" t="s">
        <v>118</v>
      </c>
      <c r="D14" s="128"/>
      <c r="E14" s="128"/>
      <c r="F14" s="128"/>
      <c r="G14" s="128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211"/>
      <c r="AA14" s="211"/>
      <c r="AB14" s="177"/>
    </row>
    <row r="15" spans="2:28" x14ac:dyDescent="0.25">
      <c r="B15" s="121">
        <v>8</v>
      </c>
      <c r="C15" s="122" t="s">
        <v>119</v>
      </c>
      <c r="D15" s="119"/>
      <c r="E15" s="119"/>
      <c r="F15" s="119"/>
      <c r="G15" s="119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212"/>
      <c r="AA15" s="212"/>
      <c r="AB15" s="177"/>
    </row>
    <row r="16" spans="2:28" x14ac:dyDescent="0.25">
      <c r="B16" s="118">
        <v>9</v>
      </c>
      <c r="C16" s="144" t="s">
        <v>120</v>
      </c>
      <c r="D16" s="128"/>
      <c r="E16" s="128"/>
      <c r="F16" s="128"/>
      <c r="G16" s="128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211"/>
      <c r="AA16" s="211"/>
      <c r="AB16" s="177"/>
    </row>
    <row r="17" spans="2:28" x14ac:dyDescent="0.25">
      <c r="B17" s="118">
        <v>10</v>
      </c>
      <c r="C17" s="144" t="s">
        <v>121</v>
      </c>
      <c r="D17" s="128"/>
      <c r="E17" s="128"/>
      <c r="F17" s="128"/>
      <c r="G17" s="128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211"/>
      <c r="AA17" s="211"/>
      <c r="AB17" s="177"/>
    </row>
    <row r="18" spans="2:28" ht="15.75" thickBot="1" x14ac:dyDescent="0.3">
      <c r="B18" s="147">
        <v>11</v>
      </c>
      <c r="C18" s="148" t="s">
        <v>5</v>
      </c>
      <c r="D18" s="149"/>
      <c r="E18" s="149"/>
      <c r="F18" s="149"/>
      <c r="G18" s="149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213"/>
      <c r="AA18" s="213"/>
      <c r="AB18" s="178"/>
    </row>
  </sheetData>
  <mergeCells count="24">
    <mergeCell ref="P6:Q6"/>
    <mergeCell ref="R6:S6"/>
    <mergeCell ref="T6:U6"/>
    <mergeCell ref="C5:C7"/>
    <mergeCell ref="B5:B7"/>
    <mergeCell ref="D6:E6"/>
    <mergeCell ref="F6:G6"/>
    <mergeCell ref="D5:G5"/>
    <mergeCell ref="AB6:AB7"/>
    <mergeCell ref="G3:Q3"/>
    <mergeCell ref="R3:Y3"/>
    <mergeCell ref="B4:C4"/>
    <mergeCell ref="D4:G4"/>
    <mergeCell ref="Z3:AB3"/>
    <mergeCell ref="H4:AB4"/>
    <mergeCell ref="H5:AB5"/>
    <mergeCell ref="V6:W6"/>
    <mergeCell ref="X6:Y6"/>
    <mergeCell ref="Z6:AA6"/>
    <mergeCell ref="N6:O6"/>
    <mergeCell ref="B3:F3"/>
    <mergeCell ref="H6:I6"/>
    <mergeCell ref="J6:K6"/>
    <mergeCell ref="L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8"/>
  <sheetViews>
    <sheetView topLeftCell="A73" workbookViewId="0">
      <selection activeCell="K87" sqref="K87"/>
    </sheetView>
  </sheetViews>
  <sheetFormatPr baseColWidth="10" defaultRowHeight="15" x14ac:dyDescent="0.25"/>
  <cols>
    <col min="1" max="1" width="9.28515625" customWidth="1"/>
    <col min="2" max="2" width="50.140625" customWidth="1"/>
    <col min="3" max="4" width="11.28515625" bestFit="1" customWidth="1"/>
    <col min="5" max="5" width="10.42578125" bestFit="1" customWidth="1"/>
    <col min="6" max="6" width="11.85546875" bestFit="1" customWidth="1"/>
    <col min="7" max="7" width="9.28515625" customWidth="1"/>
    <col min="8" max="8" width="10.42578125" customWidth="1"/>
    <col min="9" max="9" width="8.140625" customWidth="1"/>
    <col min="10" max="10" width="12.140625" customWidth="1"/>
    <col min="11" max="11" width="11.85546875" bestFit="1" customWidth="1"/>
    <col min="12" max="12" width="9.28515625" bestFit="1" customWidth="1"/>
    <col min="13" max="28" width="8" bestFit="1" customWidth="1"/>
    <col min="29" max="30" width="9" bestFit="1" customWidth="1"/>
    <col min="31" max="31" width="11.85546875" bestFit="1" customWidth="1"/>
    <col min="32" max="32" width="13.7109375" bestFit="1" customWidth="1"/>
    <col min="36" max="36" width="16.5703125" bestFit="1" customWidth="1"/>
    <col min="37" max="37" width="16.42578125" customWidth="1"/>
    <col min="38" max="38" width="12.140625" bestFit="1" customWidth="1"/>
    <col min="39" max="39" width="12.42578125" customWidth="1"/>
    <col min="45" max="45" width="25" customWidth="1"/>
    <col min="46" max="46" width="23.28515625" customWidth="1"/>
  </cols>
  <sheetData>
    <row r="1" spans="1:38" x14ac:dyDescent="0.25">
      <c r="A1" s="288" t="s">
        <v>67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52" t="s">
        <v>8</v>
      </c>
      <c r="AF1" s="253"/>
      <c r="AG1" s="254"/>
    </row>
    <row r="2" spans="1:38" ht="15.75" thickBot="1" x14ac:dyDescent="0.3">
      <c r="A2" s="290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55"/>
      <c r="AF2" s="256"/>
      <c r="AG2" s="257"/>
    </row>
    <row r="3" spans="1:38" x14ac:dyDescent="0.25">
      <c r="A3" s="261" t="s">
        <v>152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3"/>
      <c r="W3" s="268" t="s">
        <v>11</v>
      </c>
      <c r="X3" s="269"/>
      <c r="Y3" s="269"/>
      <c r="Z3" s="269"/>
      <c r="AA3" s="269"/>
      <c r="AB3" s="269"/>
      <c r="AC3" s="269"/>
      <c r="AD3" s="270"/>
      <c r="AE3" s="255"/>
      <c r="AF3" s="256"/>
      <c r="AG3" s="257"/>
    </row>
    <row r="4" spans="1:38" ht="15.75" thickBot="1" x14ac:dyDescent="0.3">
      <c r="A4" s="264"/>
      <c r="B4" s="265"/>
      <c r="C4" s="265"/>
      <c r="D4" s="265"/>
      <c r="E4" s="265"/>
      <c r="F4" s="265"/>
      <c r="G4" s="265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W4" s="271"/>
      <c r="X4" s="272"/>
      <c r="Y4" s="272"/>
      <c r="Z4" s="272"/>
      <c r="AA4" s="272"/>
      <c r="AB4" s="272"/>
      <c r="AC4" s="272"/>
      <c r="AD4" s="273"/>
      <c r="AE4" s="255"/>
      <c r="AF4" s="256"/>
      <c r="AG4" s="257"/>
    </row>
    <row r="5" spans="1:38" ht="24" customHeight="1" thickBot="1" x14ac:dyDescent="0.3">
      <c r="A5" s="274" t="s">
        <v>59</v>
      </c>
      <c r="B5" s="275"/>
      <c r="C5" s="275"/>
      <c r="D5" s="275"/>
      <c r="E5" s="280" t="s">
        <v>68</v>
      </c>
      <c r="F5" s="292"/>
      <c r="G5" s="278" t="s">
        <v>149</v>
      </c>
      <c r="H5" s="280" t="s">
        <v>141</v>
      </c>
      <c r="I5" s="280" t="s">
        <v>69</v>
      </c>
      <c r="J5" s="280" t="s">
        <v>70</v>
      </c>
      <c r="K5" s="282" t="s">
        <v>71</v>
      </c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4"/>
      <c r="AE5" s="255"/>
      <c r="AF5" s="256"/>
      <c r="AG5" s="257"/>
    </row>
    <row r="6" spans="1:38" ht="15.75" customHeight="1" thickBot="1" x14ac:dyDescent="0.3">
      <c r="A6" s="276"/>
      <c r="B6" s="277"/>
      <c r="C6" s="277"/>
      <c r="D6" s="277"/>
      <c r="E6" s="281"/>
      <c r="F6" s="293"/>
      <c r="G6" s="279"/>
      <c r="H6" s="281"/>
      <c r="I6" s="281"/>
      <c r="J6" s="281"/>
      <c r="K6" s="287" t="s">
        <v>72</v>
      </c>
      <c r="L6" s="285"/>
      <c r="M6" s="285" t="s">
        <v>73</v>
      </c>
      <c r="N6" s="285"/>
      <c r="O6" s="285" t="s">
        <v>74</v>
      </c>
      <c r="P6" s="285"/>
      <c r="Q6" s="285" t="s">
        <v>75</v>
      </c>
      <c r="R6" s="285"/>
      <c r="S6" s="285" t="s">
        <v>76</v>
      </c>
      <c r="T6" s="285"/>
      <c r="U6" s="285" t="s">
        <v>77</v>
      </c>
      <c r="V6" s="285"/>
      <c r="W6" s="285" t="s">
        <v>78</v>
      </c>
      <c r="X6" s="285"/>
      <c r="Y6" s="285" t="s">
        <v>158</v>
      </c>
      <c r="Z6" s="285"/>
      <c r="AA6" s="285" t="s">
        <v>159</v>
      </c>
      <c r="AB6" s="285"/>
      <c r="AC6" s="285" t="s">
        <v>5</v>
      </c>
      <c r="AD6" s="286"/>
      <c r="AE6" s="258"/>
      <c r="AF6" s="259"/>
      <c r="AG6" s="260"/>
    </row>
    <row r="7" spans="1:38" s="176" customFormat="1" ht="24.75" customHeight="1" thickBot="1" x14ac:dyDescent="0.3">
      <c r="A7" s="13" t="s">
        <v>56</v>
      </c>
      <c r="B7" s="109" t="s">
        <v>160</v>
      </c>
      <c r="C7" s="13" t="s">
        <v>180</v>
      </c>
      <c r="D7" s="13" t="s">
        <v>181</v>
      </c>
      <c r="E7" s="110" t="s">
        <v>81</v>
      </c>
      <c r="F7" s="110" t="s">
        <v>82</v>
      </c>
      <c r="G7" s="13" t="s">
        <v>150</v>
      </c>
      <c r="H7" s="110" t="s">
        <v>151</v>
      </c>
      <c r="I7" s="110" t="s">
        <v>182</v>
      </c>
      <c r="J7" s="110" t="s">
        <v>183</v>
      </c>
      <c r="K7" s="166" t="s">
        <v>20</v>
      </c>
      <c r="L7" s="166" t="s">
        <v>19</v>
      </c>
      <c r="M7" s="110" t="s">
        <v>22</v>
      </c>
      <c r="N7" s="110" t="s">
        <v>21</v>
      </c>
      <c r="O7" s="110" t="s">
        <v>40</v>
      </c>
      <c r="P7" s="110" t="s">
        <v>41</v>
      </c>
      <c r="Q7" s="110" t="s">
        <v>84</v>
      </c>
      <c r="R7" s="110" t="s">
        <v>85</v>
      </c>
      <c r="S7" s="110" t="s">
        <v>86</v>
      </c>
      <c r="T7" s="110" t="s">
        <v>87</v>
      </c>
      <c r="U7" s="110" t="s">
        <v>88</v>
      </c>
      <c r="V7" s="110" t="s">
        <v>89</v>
      </c>
      <c r="W7" s="110" t="s">
        <v>90</v>
      </c>
      <c r="X7" s="110" t="s">
        <v>91</v>
      </c>
      <c r="Y7" s="110" t="s">
        <v>92</v>
      </c>
      <c r="Z7" s="110" t="s">
        <v>93</v>
      </c>
      <c r="AA7" s="110" t="s">
        <v>94</v>
      </c>
      <c r="AB7" s="110" t="s">
        <v>95</v>
      </c>
      <c r="AC7" s="110" t="s">
        <v>96</v>
      </c>
      <c r="AD7" s="110" t="s">
        <v>97</v>
      </c>
      <c r="AE7" s="110" t="s">
        <v>98</v>
      </c>
      <c r="AF7" s="110" t="s">
        <v>170</v>
      </c>
      <c r="AG7" s="110" t="s">
        <v>18</v>
      </c>
      <c r="AJ7" s="185" t="s">
        <v>164</v>
      </c>
      <c r="AK7" s="179" t="s">
        <v>165</v>
      </c>
      <c r="AL7" s="199" t="s">
        <v>161</v>
      </c>
    </row>
    <row r="8" spans="1:38" x14ac:dyDescent="0.25">
      <c r="A8" s="111">
        <v>1</v>
      </c>
      <c r="B8" s="140" t="s">
        <v>154</v>
      </c>
      <c r="C8" s="167"/>
      <c r="D8" s="112"/>
      <c r="E8" s="112"/>
      <c r="F8" s="112"/>
      <c r="G8" s="112"/>
      <c r="H8" s="112"/>
      <c r="I8" s="112"/>
      <c r="J8" s="112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4"/>
      <c r="AJ8" s="214"/>
      <c r="AK8" s="215"/>
      <c r="AL8" s="216"/>
    </row>
    <row r="9" spans="1:38" x14ac:dyDescent="0.25">
      <c r="A9" s="115">
        <v>1.1000000000000001</v>
      </c>
      <c r="B9" s="174" t="s">
        <v>143</v>
      </c>
      <c r="C9" s="120"/>
      <c r="D9" s="81"/>
      <c r="E9" s="81"/>
      <c r="F9" s="81"/>
      <c r="G9" s="81"/>
      <c r="H9" s="81"/>
      <c r="I9" s="81"/>
      <c r="J9" s="81"/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f>SUM(K9,M9,O9,Q9,S9,U9,W9,Y9,AA9,AC9)</f>
        <v>0</v>
      </c>
      <c r="AF9" s="18">
        <f>SUM(L9,N9,P9,R9,T9,V9,X9,Z9,AB9,AD9)</f>
        <v>0</v>
      </c>
      <c r="AG9" s="20">
        <f>SUM(Tabla22239[[#This Row],[Total CUP]:[Total CUC]])</f>
        <v>0</v>
      </c>
      <c r="AJ9" s="116"/>
      <c r="AK9" s="177"/>
      <c r="AL9" s="183"/>
    </row>
    <row r="10" spans="1:38" ht="17.25" customHeight="1" x14ac:dyDescent="0.25">
      <c r="A10" s="117"/>
      <c r="B10" s="120" t="s">
        <v>139</v>
      </c>
      <c r="C10" s="120"/>
      <c r="D10" s="81"/>
      <c r="E10" s="81"/>
      <c r="F10" s="81"/>
      <c r="G10" s="81"/>
      <c r="H10" s="81"/>
      <c r="I10" s="81"/>
      <c r="J10" s="81"/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f t="shared" ref="AE10:AE13" si="0">SUM(K10,M10,O10,Q10,S10,U10,W10,Y10,AA10,AC10)</f>
        <v>0</v>
      </c>
      <c r="AF10" s="18">
        <f t="shared" ref="AF10:AF13" si="1">SUM(L10,N10,P10,R10,T10,V10,X10,Z10,AB10,AD10)</f>
        <v>0</v>
      </c>
      <c r="AG10" s="20">
        <f>SUM(Tabla22239[[#This Row],[Total CUP]:[Total CUC]])</f>
        <v>0</v>
      </c>
      <c r="AJ10" s="116"/>
      <c r="AK10" s="177"/>
      <c r="AL10" s="183"/>
    </row>
    <row r="11" spans="1:38" ht="17.25" customHeight="1" x14ac:dyDescent="0.25">
      <c r="A11" s="117"/>
      <c r="B11" s="120" t="s">
        <v>140</v>
      </c>
      <c r="C11" s="171"/>
      <c r="D11" s="64"/>
      <c r="E11" s="74"/>
      <c r="F11" s="74"/>
      <c r="G11" s="74"/>
      <c r="H11" s="74"/>
      <c r="I11" s="74"/>
      <c r="J11" s="74"/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f t="shared" si="0"/>
        <v>0</v>
      </c>
      <c r="AF11" s="18">
        <f t="shared" si="1"/>
        <v>0</v>
      </c>
      <c r="AG11" s="20">
        <f>SUM(Tabla22239[[#This Row],[Total CUP]:[Total CUC]])</f>
        <v>0</v>
      </c>
      <c r="AJ11" s="116"/>
      <c r="AK11" s="177"/>
      <c r="AL11" s="183"/>
    </row>
    <row r="12" spans="1:38" ht="17.25" customHeight="1" x14ac:dyDescent="0.25">
      <c r="A12" s="117"/>
      <c r="B12" s="126" t="s">
        <v>136</v>
      </c>
      <c r="C12" s="171"/>
      <c r="D12" s="64"/>
      <c r="E12" s="74"/>
      <c r="F12" s="74"/>
      <c r="G12" s="74"/>
      <c r="H12" s="74"/>
      <c r="I12" s="74"/>
      <c r="J12" s="74"/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f t="shared" si="0"/>
        <v>0</v>
      </c>
      <c r="AF12" s="18">
        <f t="shared" si="1"/>
        <v>0</v>
      </c>
      <c r="AG12" s="20">
        <f>SUM(Tabla22239[[#This Row],[Total CUP]:[Total CUC]])</f>
        <v>0</v>
      </c>
      <c r="AJ12" s="116"/>
      <c r="AK12" s="177"/>
      <c r="AL12" s="183"/>
    </row>
    <row r="13" spans="1:38" x14ac:dyDescent="0.25">
      <c r="A13" s="117"/>
      <c r="B13" s="181" t="s">
        <v>113</v>
      </c>
      <c r="C13" s="193"/>
      <c r="D13" s="194"/>
      <c r="E13" s="195"/>
      <c r="F13" s="195"/>
      <c r="G13" s="195"/>
      <c r="H13" s="195"/>
      <c r="I13" s="195"/>
      <c r="J13" s="195"/>
      <c r="K13" s="191">
        <f>SUBTOTAL(109,K8:K12)</f>
        <v>0</v>
      </c>
      <c r="L13" s="191">
        <f t="shared" ref="L13:AD13" si="2">SUBTOTAL(109,L8:L12)</f>
        <v>0</v>
      </c>
      <c r="M13" s="191">
        <f t="shared" si="2"/>
        <v>0</v>
      </c>
      <c r="N13" s="191">
        <f t="shared" si="2"/>
        <v>0</v>
      </c>
      <c r="O13" s="191">
        <f t="shared" si="2"/>
        <v>0</v>
      </c>
      <c r="P13" s="191">
        <f t="shared" si="2"/>
        <v>0</v>
      </c>
      <c r="Q13" s="191">
        <f t="shared" si="2"/>
        <v>0</v>
      </c>
      <c r="R13" s="191">
        <f t="shared" si="2"/>
        <v>0</v>
      </c>
      <c r="S13" s="191">
        <f t="shared" si="2"/>
        <v>0</v>
      </c>
      <c r="T13" s="191">
        <f t="shared" si="2"/>
        <v>0</v>
      </c>
      <c r="U13" s="191">
        <f t="shared" si="2"/>
        <v>0</v>
      </c>
      <c r="V13" s="191">
        <f t="shared" si="2"/>
        <v>0</v>
      </c>
      <c r="W13" s="191">
        <f t="shared" si="2"/>
        <v>0</v>
      </c>
      <c r="X13" s="191">
        <f t="shared" si="2"/>
        <v>0</v>
      </c>
      <c r="Y13" s="191">
        <f t="shared" si="2"/>
        <v>0</v>
      </c>
      <c r="Z13" s="191">
        <f t="shared" si="2"/>
        <v>0</v>
      </c>
      <c r="AA13" s="191">
        <f t="shared" si="2"/>
        <v>0</v>
      </c>
      <c r="AB13" s="191">
        <f t="shared" si="2"/>
        <v>0</v>
      </c>
      <c r="AC13" s="191">
        <f t="shared" si="2"/>
        <v>0</v>
      </c>
      <c r="AD13" s="191">
        <f t="shared" si="2"/>
        <v>0</v>
      </c>
      <c r="AE13" s="191">
        <f t="shared" si="0"/>
        <v>0</v>
      </c>
      <c r="AF13" s="191">
        <f t="shared" si="1"/>
        <v>0</v>
      </c>
      <c r="AG13" s="192">
        <f>SUM(Tabla22239[[#This Row],[Total CUP]:[Total CUC]])</f>
        <v>0</v>
      </c>
      <c r="AJ13" s="217"/>
      <c r="AK13" s="218"/>
      <c r="AL13" s="219"/>
    </row>
    <row r="14" spans="1:38" x14ac:dyDescent="0.25">
      <c r="A14" s="117">
        <v>1.2</v>
      </c>
      <c r="B14" s="174" t="s">
        <v>144</v>
      </c>
      <c r="C14" s="120"/>
      <c r="D14" s="64"/>
      <c r="E14" s="74"/>
      <c r="F14" s="74"/>
      <c r="G14" s="74"/>
      <c r="H14" s="74"/>
      <c r="I14" s="74"/>
      <c r="J14" s="74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20"/>
      <c r="AJ14" s="116"/>
      <c r="AK14" s="177"/>
      <c r="AL14" s="183"/>
    </row>
    <row r="15" spans="1:38" x14ac:dyDescent="0.25">
      <c r="A15" s="117"/>
      <c r="B15" s="120"/>
      <c r="C15" s="171"/>
      <c r="D15" s="64"/>
      <c r="E15" s="74"/>
      <c r="F15" s="74"/>
      <c r="G15" s="74"/>
      <c r="H15" s="74"/>
      <c r="I15" s="74"/>
      <c r="J15" s="74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20"/>
      <c r="AJ15" s="116"/>
      <c r="AK15" s="177"/>
      <c r="AL15" s="183"/>
    </row>
    <row r="16" spans="1:38" x14ac:dyDescent="0.25">
      <c r="A16" s="117"/>
      <c r="B16" s="120"/>
      <c r="C16" s="171"/>
      <c r="D16" s="64"/>
      <c r="E16" s="74"/>
      <c r="F16" s="74"/>
      <c r="G16" s="74"/>
      <c r="H16" s="74"/>
      <c r="I16" s="74"/>
      <c r="J16" s="74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20"/>
      <c r="AJ16" s="116"/>
      <c r="AK16" s="177"/>
      <c r="AL16" s="183"/>
    </row>
    <row r="17" spans="1:38" x14ac:dyDescent="0.25">
      <c r="A17" s="117"/>
      <c r="B17" s="126" t="s">
        <v>136</v>
      </c>
      <c r="C17" s="126"/>
      <c r="D17" s="81"/>
      <c r="E17" s="81"/>
      <c r="F17" s="81"/>
      <c r="G17" s="81"/>
      <c r="H17" s="81"/>
      <c r="I17" s="81"/>
      <c r="J17" s="81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20"/>
      <c r="AJ17" s="116"/>
      <c r="AK17" s="177"/>
      <c r="AL17" s="183"/>
    </row>
    <row r="18" spans="1:38" x14ac:dyDescent="0.25">
      <c r="A18" s="117"/>
      <c r="B18" s="187" t="s">
        <v>113</v>
      </c>
      <c r="C18" s="196"/>
      <c r="D18" s="194"/>
      <c r="E18" s="195"/>
      <c r="F18" s="195"/>
      <c r="G18" s="195"/>
      <c r="H18" s="195"/>
      <c r="I18" s="195"/>
      <c r="J18" s="195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J18" s="217"/>
      <c r="AK18" s="218"/>
      <c r="AL18" s="219"/>
    </row>
    <row r="19" spans="1:38" x14ac:dyDescent="0.25">
      <c r="A19" s="117"/>
      <c r="B19" s="180" t="s">
        <v>135</v>
      </c>
      <c r="C19" s="173"/>
      <c r="D19" s="64"/>
      <c r="E19" s="74"/>
      <c r="F19" s="74"/>
      <c r="G19" s="74"/>
      <c r="H19" s="74"/>
      <c r="I19" s="74"/>
      <c r="J19" s="74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J19" s="116"/>
      <c r="AK19" s="177"/>
      <c r="AL19" s="183"/>
    </row>
    <row r="20" spans="1:38" ht="15.75" thickBot="1" x14ac:dyDescent="0.3">
      <c r="A20" s="132"/>
      <c r="B20" s="133" t="s">
        <v>134</v>
      </c>
      <c r="C20" s="134"/>
      <c r="D20" s="135"/>
      <c r="E20" s="136"/>
      <c r="F20" s="136"/>
      <c r="G20" s="136"/>
      <c r="H20" s="136"/>
      <c r="I20" s="136"/>
      <c r="J20" s="136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J20" s="116"/>
      <c r="AK20" s="177"/>
      <c r="AL20" s="183"/>
    </row>
    <row r="21" spans="1:38" x14ac:dyDescent="0.25">
      <c r="A21" s="139">
        <v>2</v>
      </c>
      <c r="B21" s="140" t="s">
        <v>155</v>
      </c>
      <c r="C21" s="169"/>
      <c r="D21" s="141"/>
      <c r="E21" s="141"/>
      <c r="F21" s="141"/>
      <c r="G21" s="141"/>
      <c r="H21" s="141"/>
      <c r="I21" s="141"/>
      <c r="J21" s="141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4"/>
      <c r="AJ21" s="116"/>
      <c r="AK21" s="177"/>
      <c r="AL21" s="183"/>
    </row>
    <row r="22" spans="1:38" x14ac:dyDescent="0.25">
      <c r="A22" s="79">
        <v>2.1</v>
      </c>
      <c r="B22" s="153" t="s">
        <v>145</v>
      </c>
      <c r="C22" s="120"/>
      <c r="D22" s="81"/>
      <c r="E22" s="81"/>
      <c r="F22" s="81"/>
      <c r="G22" s="81"/>
      <c r="H22" s="81"/>
      <c r="I22" s="81"/>
      <c r="J22" s="81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>
        <f t="shared" ref="AE9:AF56" si="3">SUM(K22,M22,O22,Q22,S22,U22,W22,Y22,AA22,AC22)</f>
        <v>0</v>
      </c>
      <c r="AF22" s="18">
        <f t="shared" si="3"/>
        <v>0</v>
      </c>
      <c r="AG22" s="20">
        <f t="shared" ref="AG9:AG85" si="4">SUM(AE22,AF22)</f>
        <v>0</v>
      </c>
      <c r="AJ22" s="116"/>
      <c r="AK22" s="177"/>
      <c r="AL22" s="183"/>
    </row>
    <row r="23" spans="1:38" x14ac:dyDescent="0.25">
      <c r="A23" s="79"/>
      <c r="B23" s="120" t="s">
        <v>147</v>
      </c>
      <c r="C23" s="120"/>
      <c r="D23" s="81"/>
      <c r="E23" s="81"/>
      <c r="F23" s="81"/>
      <c r="G23" s="81"/>
      <c r="H23" s="81"/>
      <c r="I23" s="81"/>
      <c r="J23" s="81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>
        <f t="shared" si="3"/>
        <v>0</v>
      </c>
      <c r="AF23" s="18">
        <f t="shared" si="3"/>
        <v>0</v>
      </c>
      <c r="AG23" s="20">
        <f t="shared" si="4"/>
        <v>0</v>
      </c>
      <c r="AJ23" s="116"/>
      <c r="AK23" s="177"/>
      <c r="AL23" s="183"/>
    </row>
    <row r="24" spans="1:38" x14ac:dyDescent="0.25">
      <c r="A24" s="79"/>
      <c r="B24" s="120" t="s">
        <v>148</v>
      </c>
      <c r="C24" s="171"/>
      <c r="D24" s="64"/>
      <c r="E24" s="74"/>
      <c r="F24" s="74"/>
      <c r="G24" s="74"/>
      <c r="H24" s="74"/>
      <c r="I24" s="74"/>
      <c r="J24" s="74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>
        <f t="shared" ref="AE24:AF26" si="5">SUM(K24,M24,O24,Q24,S24,U24,W24,Y24,AA24,AC24)</f>
        <v>0</v>
      </c>
      <c r="AF24" s="18">
        <f t="shared" si="5"/>
        <v>0</v>
      </c>
      <c r="AG24" s="20">
        <f>SUM(AE24,AF24)</f>
        <v>0</v>
      </c>
      <c r="AJ24" s="116"/>
      <c r="AK24" s="177"/>
      <c r="AL24" s="183"/>
    </row>
    <row r="25" spans="1:38" x14ac:dyDescent="0.25">
      <c r="A25" s="79"/>
      <c r="B25" s="126" t="s">
        <v>136</v>
      </c>
      <c r="C25" s="171"/>
      <c r="D25" s="64"/>
      <c r="E25" s="74"/>
      <c r="F25" s="74"/>
      <c r="G25" s="74"/>
      <c r="H25" s="74"/>
      <c r="I25" s="74"/>
      <c r="J25" s="74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>
        <f t="shared" si="5"/>
        <v>0</v>
      </c>
      <c r="AF25" s="18">
        <f t="shared" si="5"/>
        <v>0</v>
      </c>
      <c r="AG25" s="20">
        <f>SUM(AE25,AF25)</f>
        <v>0</v>
      </c>
      <c r="AJ25" s="116"/>
      <c r="AK25" s="177"/>
      <c r="AL25" s="183"/>
    </row>
    <row r="26" spans="1:38" x14ac:dyDescent="0.25">
      <c r="A26" s="79"/>
      <c r="B26" s="187" t="s">
        <v>113</v>
      </c>
      <c r="C26" s="193"/>
      <c r="D26" s="194"/>
      <c r="E26" s="195"/>
      <c r="F26" s="195"/>
      <c r="G26" s="195"/>
      <c r="H26" s="195"/>
      <c r="I26" s="195"/>
      <c r="J26" s="195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>
        <f t="shared" si="5"/>
        <v>0</v>
      </c>
      <c r="AF26" s="191">
        <f t="shared" si="5"/>
        <v>0</v>
      </c>
      <c r="AG26" s="192">
        <f>SUM(AE26,AF26)</f>
        <v>0</v>
      </c>
      <c r="AJ26" s="116"/>
      <c r="AK26" s="177"/>
      <c r="AL26" s="183"/>
    </row>
    <row r="27" spans="1:38" x14ac:dyDescent="0.25">
      <c r="A27" s="79">
        <v>2.2000000000000002</v>
      </c>
      <c r="B27" s="153" t="s">
        <v>146</v>
      </c>
      <c r="C27" s="120"/>
      <c r="D27" s="64"/>
      <c r="E27" s="74"/>
      <c r="F27" s="74"/>
      <c r="G27" s="74"/>
      <c r="H27" s="74"/>
      <c r="I27" s="74"/>
      <c r="J27" s="7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>
        <f t="shared" si="3"/>
        <v>0</v>
      </c>
      <c r="AF27" s="18">
        <f t="shared" si="3"/>
        <v>0</v>
      </c>
      <c r="AG27" s="20">
        <f t="shared" si="4"/>
        <v>0</v>
      </c>
      <c r="AJ27" s="116"/>
      <c r="AK27" s="177"/>
      <c r="AL27" s="183"/>
    </row>
    <row r="28" spans="1:38" x14ac:dyDescent="0.25">
      <c r="A28" s="79"/>
      <c r="B28" s="120"/>
      <c r="C28" s="171"/>
      <c r="D28" s="64"/>
      <c r="E28" s="74"/>
      <c r="F28" s="74"/>
      <c r="G28" s="74"/>
      <c r="H28" s="74"/>
      <c r="I28" s="74"/>
      <c r="J28" s="7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>
        <f>SUM(K28,M28,O28,Q28,S28,U28,W28,Y28,AA28,AC28)</f>
        <v>0</v>
      </c>
      <c r="AF28" s="18">
        <f>SUM(L28,N28,P28,R28,T28,V28,X28,Z28,AB28,AD28)</f>
        <v>0</v>
      </c>
      <c r="AG28" s="20">
        <f>SUM(AE28,AF28)</f>
        <v>0</v>
      </c>
      <c r="AJ28" s="116"/>
      <c r="AK28" s="177"/>
      <c r="AL28" s="183"/>
    </row>
    <row r="29" spans="1:38" x14ac:dyDescent="0.25">
      <c r="A29" s="79"/>
      <c r="B29" s="126" t="s">
        <v>136</v>
      </c>
      <c r="C29" s="126"/>
      <c r="D29" s="81"/>
      <c r="E29" s="81"/>
      <c r="F29" s="81"/>
      <c r="G29" s="81"/>
      <c r="H29" s="81"/>
      <c r="I29" s="81"/>
      <c r="J29" s="81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>
        <f t="shared" si="3"/>
        <v>0</v>
      </c>
      <c r="AF29" s="18">
        <f t="shared" si="3"/>
        <v>0</v>
      </c>
      <c r="AG29" s="20">
        <f t="shared" si="4"/>
        <v>0</v>
      </c>
      <c r="AJ29" s="116"/>
      <c r="AK29" s="177"/>
      <c r="AL29" s="183"/>
    </row>
    <row r="30" spans="1:38" x14ac:dyDescent="0.25">
      <c r="A30" s="79"/>
      <c r="B30" s="187" t="s">
        <v>113</v>
      </c>
      <c r="C30" s="196"/>
      <c r="D30" s="194"/>
      <c r="E30" s="195"/>
      <c r="F30" s="195"/>
      <c r="G30" s="195"/>
      <c r="H30" s="195"/>
      <c r="I30" s="195"/>
      <c r="J30" s="195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>
        <f>SUM(K30,M30,O30,Q30,S30,U30,W30,Y30,AA30,AC30)</f>
        <v>0</v>
      </c>
      <c r="AF30" s="191">
        <f>SUM(L30,N30,P30,R30,T30,V30,X30,Z30,AB30,AD30)</f>
        <v>0</v>
      </c>
      <c r="AG30" s="191">
        <f>SUM(AE30,AF30)</f>
        <v>0</v>
      </c>
      <c r="AJ30" s="116"/>
      <c r="AK30" s="177"/>
      <c r="AL30" s="183"/>
    </row>
    <row r="31" spans="1:38" x14ac:dyDescent="0.25">
      <c r="A31" s="79"/>
      <c r="B31" s="180" t="s">
        <v>135</v>
      </c>
      <c r="C31" s="173"/>
      <c r="D31" s="64"/>
      <c r="E31" s="74"/>
      <c r="F31" s="74"/>
      <c r="G31" s="74"/>
      <c r="H31" s="74"/>
      <c r="I31" s="74"/>
      <c r="J31" s="74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>
        <f>SUM(K31,M31,O31,Q31,S31,U31,W31,Y31,AA31,AC31)</f>
        <v>0</v>
      </c>
      <c r="AF31" s="18">
        <f>SUM(L31,N31,P31,R31,T31,V31,X31,Z31,AB31,AD31)</f>
        <v>0</v>
      </c>
      <c r="AG31" s="18">
        <f>SUM(AE31,AF31)</f>
        <v>0</v>
      </c>
      <c r="AJ31" s="116"/>
      <c r="AK31" s="177"/>
      <c r="AL31" s="183"/>
    </row>
    <row r="32" spans="1:38" ht="15.75" thickBot="1" x14ac:dyDescent="0.3">
      <c r="A32" s="146"/>
      <c r="B32" s="133" t="s">
        <v>134</v>
      </c>
      <c r="C32" s="168"/>
      <c r="D32" s="135"/>
      <c r="E32" s="136"/>
      <c r="F32" s="136"/>
      <c r="G32" s="136"/>
      <c r="H32" s="136"/>
      <c r="I32" s="136"/>
      <c r="J32" s="136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>
        <f t="shared" ref="AE32:AG32" si="6">SUM(AE22:AE29)</f>
        <v>0</v>
      </c>
      <c r="AF32" s="137">
        <f t="shared" si="6"/>
        <v>0</v>
      </c>
      <c r="AG32" s="137">
        <f t="shared" si="6"/>
        <v>0</v>
      </c>
      <c r="AJ32" s="116"/>
      <c r="AK32" s="177"/>
      <c r="AL32" s="183"/>
    </row>
    <row r="33" spans="1:44" x14ac:dyDescent="0.25">
      <c r="A33" s="139">
        <v>3</v>
      </c>
      <c r="B33" s="140"/>
      <c r="C33" s="169"/>
      <c r="D33" s="141"/>
      <c r="E33" s="141"/>
      <c r="F33" s="141"/>
      <c r="G33" s="141"/>
      <c r="H33" s="141"/>
      <c r="I33" s="141"/>
      <c r="J33" s="141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4"/>
      <c r="AJ33" s="116"/>
      <c r="AK33" s="177"/>
      <c r="AL33" s="183"/>
    </row>
    <row r="34" spans="1:44" x14ac:dyDescent="0.25">
      <c r="A34" s="79"/>
      <c r="B34" s="188"/>
      <c r="C34" s="120"/>
      <c r="D34" s="81"/>
      <c r="E34" s="81"/>
      <c r="F34" s="81"/>
      <c r="G34" s="81"/>
      <c r="H34" s="81"/>
      <c r="I34" s="81"/>
      <c r="J34" s="81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>
        <f t="shared" si="3"/>
        <v>0</v>
      </c>
      <c r="AF34" s="18">
        <f t="shared" si="3"/>
        <v>0</v>
      </c>
      <c r="AG34" s="20">
        <f t="shared" si="4"/>
        <v>0</v>
      </c>
      <c r="AJ34" s="116"/>
      <c r="AK34" s="177"/>
      <c r="AL34" s="183"/>
    </row>
    <row r="35" spans="1:44" x14ac:dyDescent="0.25">
      <c r="A35" s="79"/>
      <c r="B35" s="120"/>
      <c r="C35" s="120"/>
      <c r="D35" s="81"/>
      <c r="E35" s="81"/>
      <c r="F35" s="81"/>
      <c r="G35" s="81"/>
      <c r="H35" s="81"/>
      <c r="I35" s="81"/>
      <c r="J35" s="81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>
        <f t="shared" si="3"/>
        <v>0</v>
      </c>
      <c r="AF35" s="18">
        <f t="shared" si="3"/>
        <v>0</v>
      </c>
      <c r="AG35" s="20">
        <f t="shared" si="4"/>
        <v>0</v>
      </c>
      <c r="AJ35" s="116"/>
      <c r="AK35" s="177"/>
      <c r="AL35" s="183"/>
    </row>
    <row r="36" spans="1:44" x14ac:dyDescent="0.25">
      <c r="A36" s="79"/>
      <c r="B36" s="120"/>
      <c r="C36" s="120"/>
      <c r="D36" s="64"/>
      <c r="E36" s="74"/>
      <c r="F36" s="74"/>
      <c r="G36" s="74"/>
      <c r="H36" s="74"/>
      <c r="I36" s="74"/>
      <c r="J36" s="74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>
        <f t="shared" si="3"/>
        <v>0</v>
      </c>
      <c r="AF36" s="18">
        <f t="shared" si="3"/>
        <v>0</v>
      </c>
      <c r="AG36" s="20">
        <f t="shared" si="4"/>
        <v>0</v>
      </c>
      <c r="AJ36" s="116"/>
      <c r="AK36" s="177"/>
      <c r="AL36" s="183"/>
    </row>
    <row r="37" spans="1:44" x14ac:dyDescent="0.25">
      <c r="A37" s="79"/>
      <c r="B37" s="126" t="s">
        <v>136</v>
      </c>
      <c r="C37" s="126"/>
      <c r="D37" s="81"/>
      <c r="E37" s="81"/>
      <c r="F37" s="81"/>
      <c r="G37" s="81"/>
      <c r="H37" s="81"/>
      <c r="I37" s="81"/>
      <c r="J37" s="8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>
        <f t="shared" si="3"/>
        <v>0</v>
      </c>
      <c r="AF37" s="18">
        <f t="shared" si="3"/>
        <v>0</v>
      </c>
      <c r="AG37" s="20">
        <f t="shared" si="4"/>
        <v>0</v>
      </c>
      <c r="AJ37" s="116"/>
      <c r="AK37" s="177"/>
      <c r="AL37" s="183"/>
      <c r="AR37" s="158"/>
    </row>
    <row r="38" spans="1:44" x14ac:dyDescent="0.25">
      <c r="A38" s="79"/>
      <c r="B38" s="187" t="s">
        <v>113</v>
      </c>
      <c r="C38" s="196"/>
      <c r="D38" s="194"/>
      <c r="E38" s="195"/>
      <c r="F38" s="195"/>
      <c r="G38" s="195"/>
      <c r="H38" s="195"/>
      <c r="I38" s="195"/>
      <c r="J38" s="195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>
        <f>SUM(K38,M38,O38,Q38,S38,U38,W38,Y38,AA38,AC38)</f>
        <v>0</v>
      </c>
      <c r="AF38" s="191">
        <f>SUM(L38,N38,P38,R38,T38,V38,X38,Z38,AB38,AD38)</f>
        <v>0</v>
      </c>
      <c r="AG38" s="191">
        <f>SUM(AE38,AF38)</f>
        <v>0</v>
      </c>
      <c r="AJ38" s="116"/>
      <c r="AK38" s="177"/>
      <c r="AL38" s="183"/>
    </row>
    <row r="39" spans="1:44" x14ac:dyDescent="0.25">
      <c r="A39" s="79"/>
      <c r="B39" s="180" t="s">
        <v>135</v>
      </c>
      <c r="C39" s="173"/>
      <c r="D39" s="64"/>
      <c r="E39" s="74"/>
      <c r="F39" s="74"/>
      <c r="G39" s="74"/>
      <c r="H39" s="74"/>
      <c r="I39" s="74"/>
      <c r="J39" s="74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>
        <f>SUM(K39,M39,O39,Q39,S39,U39,W39,Y39,AA39,AC39)</f>
        <v>0</v>
      </c>
      <c r="AF39" s="18">
        <f>SUM(L39,N39,P39,R39,T39,V39,X39,Z39,AB39,AD39)</f>
        <v>0</v>
      </c>
      <c r="AG39" s="18">
        <f>SUM(AE39,AF39)</f>
        <v>0</v>
      </c>
      <c r="AJ39" s="116"/>
      <c r="AK39" s="177"/>
      <c r="AL39" s="183"/>
    </row>
    <row r="40" spans="1:44" ht="15.75" thickBot="1" x14ac:dyDescent="0.3">
      <c r="A40" s="146"/>
      <c r="B40" s="133" t="s">
        <v>134</v>
      </c>
      <c r="C40" s="134"/>
      <c r="D40" s="151"/>
      <c r="E40" s="151"/>
      <c r="F40" s="151"/>
      <c r="G40" s="151"/>
      <c r="H40" s="151"/>
      <c r="I40" s="151"/>
      <c r="J40" s="151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>
        <f t="shared" ref="AE40:AG40" si="7">SUM(AE34:AE37)</f>
        <v>0</v>
      </c>
      <c r="AF40" s="137">
        <f t="shared" si="7"/>
        <v>0</v>
      </c>
      <c r="AG40" s="137">
        <f t="shared" si="7"/>
        <v>0</v>
      </c>
      <c r="AJ40" s="116"/>
      <c r="AK40" s="177"/>
      <c r="AL40" s="183"/>
    </row>
    <row r="41" spans="1:44" x14ac:dyDescent="0.25">
      <c r="A41" s="182"/>
      <c r="B41" s="169"/>
      <c r="C41" s="169"/>
      <c r="D41" s="141"/>
      <c r="E41" s="141"/>
      <c r="F41" s="141"/>
      <c r="G41" s="141"/>
      <c r="H41" s="141"/>
      <c r="I41" s="141"/>
      <c r="J41" s="141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4"/>
      <c r="AJ41" s="226"/>
      <c r="AK41" s="227"/>
      <c r="AL41" s="228"/>
    </row>
    <row r="42" spans="1:44" x14ac:dyDescent="0.25">
      <c r="A42" s="80"/>
      <c r="B42" s="189"/>
      <c r="C42" s="157"/>
      <c r="D42" s="81"/>
      <c r="E42" s="81"/>
      <c r="F42" s="81"/>
      <c r="G42" s="81"/>
      <c r="H42" s="81"/>
      <c r="I42" s="81"/>
      <c r="J42" s="81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>
        <f t="shared" si="3"/>
        <v>0</v>
      </c>
      <c r="AF42" s="18">
        <f t="shared" si="3"/>
        <v>0</v>
      </c>
      <c r="AG42" s="20">
        <f t="shared" si="4"/>
        <v>0</v>
      </c>
      <c r="AJ42" s="116"/>
      <c r="AK42" s="177"/>
      <c r="AL42" s="183"/>
    </row>
    <row r="43" spans="1:44" x14ac:dyDescent="0.25">
      <c r="A43" s="82"/>
      <c r="B43" s="157"/>
      <c r="C43" s="157"/>
      <c r="D43" s="81"/>
      <c r="E43" s="81"/>
      <c r="F43" s="81"/>
      <c r="G43" s="81"/>
      <c r="H43" s="81"/>
      <c r="I43" s="81"/>
      <c r="J43" s="81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>
        <f t="shared" si="3"/>
        <v>0</v>
      </c>
      <c r="AF43" s="18">
        <f t="shared" si="3"/>
        <v>0</v>
      </c>
      <c r="AG43" s="20">
        <f t="shared" si="4"/>
        <v>0</v>
      </c>
      <c r="AJ43" s="116"/>
      <c r="AK43" s="177"/>
      <c r="AL43" s="183"/>
    </row>
    <row r="44" spans="1:44" x14ac:dyDescent="0.25">
      <c r="A44" s="1"/>
      <c r="B44" s="159"/>
      <c r="C44" s="159"/>
      <c r="D44" s="19"/>
      <c r="E44" s="17"/>
      <c r="F44" s="17"/>
      <c r="G44" s="17"/>
      <c r="H44" s="17"/>
      <c r="I44" s="17"/>
      <c r="J44" s="17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>
        <f t="shared" si="3"/>
        <v>0</v>
      </c>
      <c r="AF44" s="18">
        <f t="shared" si="3"/>
        <v>0</v>
      </c>
      <c r="AG44" s="20">
        <f t="shared" si="4"/>
        <v>0</v>
      </c>
      <c r="AJ44" s="116"/>
      <c r="AK44" s="177"/>
      <c r="AL44" s="183"/>
    </row>
    <row r="45" spans="1:44" x14ac:dyDescent="0.25">
      <c r="A45" s="1"/>
      <c r="B45" s="126" t="s">
        <v>136</v>
      </c>
      <c r="C45" s="126"/>
      <c r="D45" s="19"/>
      <c r="E45" s="17"/>
      <c r="F45" s="17"/>
      <c r="G45" s="17"/>
      <c r="H45" s="17"/>
      <c r="I45" s="17"/>
      <c r="J45" s="17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>
        <f t="shared" si="3"/>
        <v>0</v>
      </c>
      <c r="AF45" s="18">
        <f t="shared" si="3"/>
        <v>0</v>
      </c>
      <c r="AG45" s="20">
        <f t="shared" si="4"/>
        <v>0</v>
      </c>
      <c r="AJ45" s="116"/>
      <c r="AK45" s="177"/>
      <c r="AL45" s="183"/>
    </row>
    <row r="46" spans="1:44" x14ac:dyDescent="0.25">
      <c r="A46" s="2"/>
      <c r="B46" s="187" t="s">
        <v>113</v>
      </c>
      <c r="C46" s="196"/>
      <c r="D46" s="197"/>
      <c r="E46" s="198"/>
      <c r="F46" s="198"/>
      <c r="G46" s="198"/>
      <c r="H46" s="198"/>
      <c r="I46" s="198"/>
      <c r="J46" s="198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>
        <f>SUM(K46,M46,O46,Q46,S46,U46,W46,Y46,AA46,AC46)</f>
        <v>0</v>
      </c>
      <c r="AF46" s="191">
        <f>SUM(L46,N46,P46,R46,T46,V46,X46,Z46,AB46,AD46)</f>
        <v>0</v>
      </c>
      <c r="AG46" s="191">
        <f>SUM(AE46,AF46)</f>
        <v>0</v>
      </c>
      <c r="AJ46" s="116"/>
      <c r="AK46" s="177"/>
      <c r="AL46" s="183"/>
    </row>
    <row r="47" spans="1:44" x14ac:dyDescent="0.25">
      <c r="A47" s="2"/>
      <c r="B47" s="180" t="s">
        <v>135</v>
      </c>
      <c r="C47" s="173"/>
      <c r="D47" s="19"/>
      <c r="E47" s="17"/>
      <c r="F47" s="17"/>
      <c r="G47" s="17"/>
      <c r="H47" s="17"/>
      <c r="I47" s="17"/>
      <c r="J47" s="17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>
        <f>SUM(K47,M47,O47,Q47,S47,U47,W47,Y47,AA47,AC47)</f>
        <v>0</v>
      </c>
      <c r="AF47" s="18">
        <f>SUM(L47,N47,P47,R47,T47,V47,X47,Z47,AB47,AD47)</f>
        <v>0</v>
      </c>
      <c r="AG47" s="18">
        <f>SUM(AE47,AF47)</f>
        <v>0</v>
      </c>
      <c r="AJ47" s="116"/>
      <c r="AK47" s="177"/>
      <c r="AL47" s="183"/>
    </row>
    <row r="48" spans="1:44" ht="15.75" thickBot="1" x14ac:dyDescent="0.3">
      <c r="A48" s="146"/>
      <c r="B48" s="133" t="s">
        <v>134</v>
      </c>
      <c r="C48" s="134"/>
      <c r="D48" s="151"/>
      <c r="E48" s="151"/>
      <c r="F48" s="151"/>
      <c r="G48" s="151"/>
      <c r="H48" s="151"/>
      <c r="I48" s="151"/>
      <c r="J48" s="151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>
        <f t="shared" ref="AE48:AG48" si="8">SUM(AE42:AE45)</f>
        <v>0</v>
      </c>
      <c r="AF48" s="137">
        <f t="shared" si="8"/>
        <v>0</v>
      </c>
      <c r="AG48" s="137">
        <f t="shared" si="8"/>
        <v>0</v>
      </c>
      <c r="AJ48" s="116"/>
      <c r="AK48" s="177"/>
      <c r="AL48" s="183"/>
    </row>
    <row r="49" spans="1:38" x14ac:dyDescent="0.25">
      <c r="A49" s="152"/>
      <c r="B49" s="153"/>
      <c r="C49" s="153"/>
      <c r="D49" s="154"/>
      <c r="E49" s="154"/>
      <c r="F49" s="154"/>
      <c r="G49" s="154"/>
      <c r="H49" s="154"/>
      <c r="I49" s="154"/>
      <c r="J49" s="154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6"/>
      <c r="AJ49" s="116"/>
      <c r="AK49" s="177"/>
      <c r="AL49" s="183"/>
    </row>
    <row r="50" spans="1:38" x14ac:dyDescent="0.25">
      <c r="A50" s="1"/>
      <c r="B50" s="159"/>
      <c r="C50" s="159"/>
      <c r="D50" s="19"/>
      <c r="E50" s="17"/>
      <c r="F50" s="17"/>
      <c r="G50" s="17"/>
      <c r="H50" s="17"/>
      <c r="I50" s="17"/>
      <c r="J50" s="17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>
        <f t="shared" si="3"/>
        <v>0</v>
      </c>
      <c r="AF50" s="18">
        <f t="shared" si="3"/>
        <v>0</v>
      </c>
      <c r="AG50" s="20">
        <f t="shared" si="4"/>
        <v>0</v>
      </c>
      <c r="AJ50" s="116"/>
      <c r="AK50" s="177"/>
      <c r="AL50" s="183"/>
    </row>
    <row r="51" spans="1:38" x14ac:dyDescent="0.25">
      <c r="A51" s="1"/>
      <c r="B51" s="159"/>
      <c r="C51" s="159"/>
      <c r="D51" s="19"/>
      <c r="E51" s="17"/>
      <c r="F51" s="17"/>
      <c r="G51" s="17"/>
      <c r="H51" s="17"/>
      <c r="I51" s="17"/>
      <c r="J51" s="17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>
        <f t="shared" si="3"/>
        <v>0</v>
      </c>
      <c r="AF51" s="18">
        <f t="shared" si="3"/>
        <v>0</v>
      </c>
      <c r="AG51" s="20">
        <f t="shared" si="4"/>
        <v>0</v>
      </c>
      <c r="AJ51" s="116"/>
      <c r="AK51" s="177"/>
      <c r="AL51" s="183"/>
    </row>
    <row r="52" spans="1:38" x14ac:dyDescent="0.25">
      <c r="A52" s="1"/>
      <c r="B52" s="159"/>
      <c r="C52" s="159"/>
      <c r="D52" s="19"/>
      <c r="E52" s="17"/>
      <c r="F52" s="17"/>
      <c r="G52" s="17"/>
      <c r="H52" s="17"/>
      <c r="I52" s="17"/>
      <c r="J52" s="17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>
        <f t="shared" si="3"/>
        <v>0</v>
      </c>
      <c r="AF52" s="18">
        <f t="shared" si="3"/>
        <v>0</v>
      </c>
      <c r="AG52" s="20">
        <f t="shared" si="4"/>
        <v>0</v>
      </c>
      <c r="AJ52" s="116"/>
      <c r="AK52" s="177"/>
      <c r="AL52" s="183"/>
    </row>
    <row r="53" spans="1:38" x14ac:dyDescent="0.25">
      <c r="A53" s="1"/>
      <c r="B53" s="159"/>
      <c r="C53" s="159"/>
      <c r="D53" s="19"/>
      <c r="E53" s="17"/>
      <c r="F53" s="17"/>
      <c r="G53" s="17"/>
      <c r="H53" s="17"/>
      <c r="I53" s="17"/>
      <c r="J53" s="17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>
        <f t="shared" si="3"/>
        <v>0</v>
      </c>
      <c r="AF53" s="18">
        <f t="shared" si="3"/>
        <v>0</v>
      </c>
      <c r="AG53" s="20">
        <f t="shared" si="4"/>
        <v>0</v>
      </c>
      <c r="AJ53" s="116"/>
      <c r="AK53" s="177"/>
      <c r="AL53" s="183"/>
    </row>
    <row r="54" spans="1:38" x14ac:dyDescent="0.25">
      <c r="A54" s="1"/>
      <c r="B54" s="159"/>
      <c r="C54" s="159"/>
      <c r="D54" s="19"/>
      <c r="E54" s="17"/>
      <c r="F54" s="17"/>
      <c r="G54" s="17"/>
      <c r="H54" s="17"/>
      <c r="I54" s="17"/>
      <c r="J54" s="17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>
        <f t="shared" si="3"/>
        <v>0</v>
      </c>
      <c r="AF54" s="18">
        <f t="shared" si="3"/>
        <v>0</v>
      </c>
      <c r="AG54" s="20">
        <f t="shared" si="4"/>
        <v>0</v>
      </c>
      <c r="AJ54" s="116"/>
      <c r="AK54" s="177"/>
      <c r="AL54" s="183"/>
    </row>
    <row r="55" spans="1:38" x14ac:dyDescent="0.25">
      <c r="A55" s="1"/>
      <c r="B55" s="159"/>
      <c r="C55" s="159"/>
      <c r="D55" s="19"/>
      <c r="E55" s="17"/>
      <c r="F55" s="17"/>
      <c r="G55" s="17"/>
      <c r="H55" s="17"/>
      <c r="I55" s="17"/>
      <c r="J55" s="17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20">
        <f t="shared" si="3"/>
        <v>0</v>
      </c>
      <c r="AF55" s="18">
        <f t="shared" si="3"/>
        <v>0</v>
      </c>
      <c r="AG55" s="20">
        <f t="shared" si="4"/>
        <v>0</v>
      </c>
      <c r="AJ55" s="116"/>
      <c r="AK55" s="177"/>
      <c r="AL55" s="183"/>
    </row>
    <row r="56" spans="1:38" x14ac:dyDescent="0.25">
      <c r="A56" s="1"/>
      <c r="B56" s="159"/>
      <c r="C56" s="159"/>
      <c r="D56" s="19"/>
      <c r="E56" s="17"/>
      <c r="F56" s="17"/>
      <c r="G56" s="17"/>
      <c r="H56" s="17"/>
      <c r="I56" s="17"/>
      <c r="J56" s="17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0">
        <f t="shared" si="3"/>
        <v>0</v>
      </c>
      <c r="AF56" s="18">
        <f t="shared" si="3"/>
        <v>0</v>
      </c>
      <c r="AG56" s="20">
        <f t="shared" si="4"/>
        <v>0</v>
      </c>
      <c r="AJ56" s="116"/>
      <c r="AK56" s="177"/>
      <c r="AL56" s="183"/>
    </row>
    <row r="57" spans="1:38" x14ac:dyDescent="0.25">
      <c r="A57" s="1"/>
      <c r="B57" s="159"/>
      <c r="C57" s="159"/>
      <c r="D57" s="19"/>
      <c r="E57" s="17"/>
      <c r="F57" s="17"/>
      <c r="G57" s="17"/>
      <c r="H57" s="17"/>
      <c r="I57" s="17"/>
      <c r="J57" s="17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0">
        <f t="shared" ref="AE57:AF85" si="9">SUM(K57,M57,O57,Q57,S57,U57,W57,Y57,AA57,AC57)</f>
        <v>0</v>
      </c>
      <c r="AF57" s="18">
        <f t="shared" si="9"/>
        <v>0</v>
      </c>
      <c r="AG57" s="20">
        <f t="shared" si="4"/>
        <v>0</v>
      </c>
      <c r="AJ57" s="116"/>
      <c r="AK57" s="177"/>
      <c r="AL57" s="183"/>
    </row>
    <row r="58" spans="1:38" x14ac:dyDescent="0.25">
      <c r="A58" s="1"/>
      <c r="B58" s="159"/>
      <c r="C58" s="159"/>
      <c r="D58" s="19"/>
      <c r="E58" s="17"/>
      <c r="F58" s="17"/>
      <c r="G58" s="17"/>
      <c r="H58" s="17"/>
      <c r="I58" s="17"/>
      <c r="J58" s="17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0">
        <f t="shared" si="9"/>
        <v>0</v>
      </c>
      <c r="AF58" s="18">
        <f t="shared" si="9"/>
        <v>0</v>
      </c>
      <c r="AG58" s="20">
        <f t="shared" si="4"/>
        <v>0</v>
      </c>
      <c r="AJ58" s="116"/>
      <c r="AK58" s="177"/>
      <c r="AL58" s="183"/>
    </row>
    <row r="59" spans="1:38" x14ac:dyDescent="0.25">
      <c r="A59" s="1"/>
      <c r="B59" s="159"/>
      <c r="C59" s="159"/>
      <c r="D59" s="19"/>
      <c r="E59" s="17"/>
      <c r="F59" s="17"/>
      <c r="G59" s="17"/>
      <c r="H59" s="17"/>
      <c r="I59" s="17"/>
      <c r="J59" s="17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0">
        <f t="shared" si="9"/>
        <v>0</v>
      </c>
      <c r="AF59" s="18">
        <f t="shared" si="9"/>
        <v>0</v>
      </c>
      <c r="AG59" s="20">
        <f t="shared" si="4"/>
        <v>0</v>
      </c>
      <c r="AJ59" s="116"/>
      <c r="AK59" s="177"/>
      <c r="AL59" s="183"/>
    </row>
    <row r="60" spans="1:38" x14ac:dyDescent="0.25">
      <c r="A60" s="1"/>
      <c r="B60" s="159"/>
      <c r="C60" s="159"/>
      <c r="D60" s="19"/>
      <c r="E60" s="17"/>
      <c r="F60" s="17"/>
      <c r="G60" s="17"/>
      <c r="H60" s="17"/>
      <c r="I60" s="17"/>
      <c r="J60" s="17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0">
        <f t="shared" si="9"/>
        <v>0</v>
      </c>
      <c r="AF60" s="18">
        <f t="shared" si="9"/>
        <v>0</v>
      </c>
      <c r="AG60" s="20">
        <f t="shared" si="4"/>
        <v>0</v>
      </c>
      <c r="AJ60" s="116"/>
      <c r="AK60" s="177"/>
      <c r="AL60" s="183"/>
    </row>
    <row r="61" spans="1:38" x14ac:dyDescent="0.25">
      <c r="A61" s="1"/>
      <c r="B61" s="159"/>
      <c r="C61" s="159"/>
      <c r="D61" s="19"/>
      <c r="E61" s="17"/>
      <c r="F61" s="17"/>
      <c r="G61" s="17"/>
      <c r="H61" s="17"/>
      <c r="I61" s="17"/>
      <c r="J61" s="17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0">
        <f t="shared" si="9"/>
        <v>0</v>
      </c>
      <c r="AF61" s="18">
        <f t="shared" si="9"/>
        <v>0</v>
      </c>
      <c r="AG61" s="20">
        <f t="shared" si="4"/>
        <v>0</v>
      </c>
      <c r="AJ61" s="116"/>
      <c r="AK61" s="177"/>
      <c r="AL61" s="183"/>
    </row>
    <row r="62" spans="1:38" x14ac:dyDescent="0.25">
      <c r="A62" s="1"/>
      <c r="B62" s="159"/>
      <c r="C62" s="159"/>
      <c r="D62" s="19"/>
      <c r="E62" s="17"/>
      <c r="F62" s="17"/>
      <c r="G62" s="17"/>
      <c r="H62" s="17"/>
      <c r="I62" s="17"/>
      <c r="J62" s="17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0">
        <f t="shared" si="9"/>
        <v>0</v>
      </c>
      <c r="AF62" s="18">
        <f t="shared" si="9"/>
        <v>0</v>
      </c>
      <c r="AG62" s="20">
        <f t="shared" si="4"/>
        <v>0</v>
      </c>
      <c r="AJ62" s="116"/>
      <c r="AK62" s="177"/>
      <c r="AL62" s="183"/>
    </row>
    <row r="63" spans="1:38" x14ac:dyDescent="0.25">
      <c r="A63" s="1"/>
      <c r="B63" s="159"/>
      <c r="C63" s="159"/>
      <c r="D63" s="19"/>
      <c r="E63" s="17"/>
      <c r="F63" s="17"/>
      <c r="G63" s="17"/>
      <c r="H63" s="17"/>
      <c r="I63" s="17"/>
      <c r="J63" s="17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0">
        <f t="shared" si="9"/>
        <v>0</v>
      </c>
      <c r="AF63" s="18">
        <f t="shared" si="9"/>
        <v>0</v>
      </c>
      <c r="AG63" s="20">
        <f t="shared" si="4"/>
        <v>0</v>
      </c>
      <c r="AJ63" s="116"/>
      <c r="AK63" s="177"/>
      <c r="AL63" s="183"/>
    </row>
    <row r="64" spans="1:38" x14ac:dyDescent="0.25">
      <c r="A64" s="1"/>
      <c r="B64" s="159"/>
      <c r="C64" s="159"/>
      <c r="D64" s="19"/>
      <c r="E64" s="17"/>
      <c r="F64" s="17"/>
      <c r="G64" s="17"/>
      <c r="H64" s="17"/>
      <c r="I64" s="17"/>
      <c r="J64" s="17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0">
        <f t="shared" si="9"/>
        <v>0</v>
      </c>
      <c r="AF64" s="18">
        <f t="shared" si="9"/>
        <v>0</v>
      </c>
      <c r="AG64" s="20">
        <f t="shared" si="4"/>
        <v>0</v>
      </c>
      <c r="AJ64" s="116"/>
      <c r="AK64" s="177"/>
      <c r="AL64" s="183"/>
    </row>
    <row r="65" spans="1:38" x14ac:dyDescent="0.25">
      <c r="A65" s="1"/>
      <c r="B65" s="159"/>
      <c r="C65" s="159"/>
      <c r="D65" s="19"/>
      <c r="E65" s="17"/>
      <c r="F65" s="17"/>
      <c r="G65" s="17"/>
      <c r="H65" s="17"/>
      <c r="I65" s="17"/>
      <c r="J65" s="17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20">
        <f t="shared" si="9"/>
        <v>0</v>
      </c>
      <c r="AF65" s="18">
        <f t="shared" si="9"/>
        <v>0</v>
      </c>
      <c r="AG65" s="20">
        <f t="shared" si="4"/>
        <v>0</v>
      </c>
      <c r="AJ65" s="116"/>
      <c r="AK65" s="177"/>
      <c r="AL65" s="183"/>
    </row>
    <row r="66" spans="1:38" x14ac:dyDescent="0.25">
      <c r="A66" s="1"/>
      <c r="B66" s="159"/>
      <c r="C66" s="159"/>
      <c r="D66" s="19"/>
      <c r="E66" s="17"/>
      <c r="F66" s="17"/>
      <c r="G66" s="17"/>
      <c r="H66" s="17"/>
      <c r="I66" s="17"/>
      <c r="J66" s="17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0">
        <f t="shared" si="9"/>
        <v>0</v>
      </c>
      <c r="AF66" s="18">
        <f t="shared" si="9"/>
        <v>0</v>
      </c>
      <c r="AG66" s="20">
        <f t="shared" si="4"/>
        <v>0</v>
      </c>
      <c r="AJ66" s="116"/>
      <c r="AK66" s="177"/>
      <c r="AL66" s="183"/>
    </row>
    <row r="67" spans="1:38" x14ac:dyDescent="0.25">
      <c r="A67" s="1"/>
      <c r="B67" s="159"/>
      <c r="C67" s="159"/>
      <c r="D67" s="19"/>
      <c r="E67" s="17"/>
      <c r="F67" s="17"/>
      <c r="G67" s="17"/>
      <c r="H67" s="17"/>
      <c r="I67" s="17"/>
      <c r="J67" s="17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20">
        <f t="shared" si="9"/>
        <v>0</v>
      </c>
      <c r="AF67" s="18">
        <f t="shared" si="9"/>
        <v>0</v>
      </c>
      <c r="AG67" s="20">
        <f t="shared" si="4"/>
        <v>0</v>
      </c>
      <c r="AJ67" s="116"/>
      <c r="AK67" s="177"/>
      <c r="AL67" s="183"/>
    </row>
    <row r="68" spans="1:38" x14ac:dyDescent="0.25">
      <c r="A68" s="1"/>
      <c r="B68" s="159"/>
      <c r="C68" s="159"/>
      <c r="D68" s="19"/>
      <c r="E68" s="17"/>
      <c r="F68" s="17"/>
      <c r="G68" s="17"/>
      <c r="H68" s="17"/>
      <c r="I68" s="17"/>
      <c r="J68" s="17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20">
        <f t="shared" si="9"/>
        <v>0</v>
      </c>
      <c r="AF68" s="18">
        <f t="shared" si="9"/>
        <v>0</v>
      </c>
      <c r="AG68" s="20">
        <f t="shared" si="4"/>
        <v>0</v>
      </c>
      <c r="AJ68" s="116"/>
      <c r="AK68" s="177"/>
      <c r="AL68" s="183"/>
    </row>
    <row r="69" spans="1:38" x14ac:dyDescent="0.25">
      <c r="A69" s="4"/>
      <c r="B69" s="159"/>
      <c r="C69" s="170"/>
      <c r="D69" s="17"/>
      <c r="E69" s="17"/>
      <c r="F69" s="17"/>
      <c r="G69" s="17"/>
      <c r="H69" s="17"/>
      <c r="I69" s="17"/>
      <c r="J69" s="17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20">
        <f t="shared" si="9"/>
        <v>0</v>
      </c>
      <c r="AF69" s="18">
        <f t="shared" si="9"/>
        <v>0</v>
      </c>
      <c r="AG69" s="18">
        <f t="shared" si="4"/>
        <v>0</v>
      </c>
      <c r="AJ69" s="116"/>
      <c r="AK69" s="177"/>
      <c r="AL69" s="183"/>
    </row>
    <row r="70" spans="1:38" x14ac:dyDescent="0.25">
      <c r="A70" s="1"/>
      <c r="B70" s="159"/>
      <c r="C70" s="159"/>
      <c r="D70" s="19"/>
      <c r="E70" s="17"/>
      <c r="F70" s="17"/>
      <c r="G70" s="17"/>
      <c r="H70" s="17"/>
      <c r="I70" s="17"/>
      <c r="J70" s="17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20">
        <f t="shared" si="9"/>
        <v>0</v>
      </c>
      <c r="AF70" s="18">
        <f t="shared" si="9"/>
        <v>0</v>
      </c>
      <c r="AG70" s="20">
        <f t="shared" si="4"/>
        <v>0</v>
      </c>
      <c r="AJ70" s="116"/>
      <c r="AK70" s="177"/>
      <c r="AL70" s="183"/>
    </row>
    <row r="71" spans="1:38" x14ac:dyDescent="0.25">
      <c r="A71" s="1"/>
      <c r="B71" s="159"/>
      <c r="C71" s="159"/>
      <c r="D71" s="19"/>
      <c r="E71" s="17"/>
      <c r="F71" s="17"/>
      <c r="G71" s="17"/>
      <c r="H71" s="17"/>
      <c r="I71" s="17"/>
      <c r="J71" s="17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>
        <f t="shared" si="9"/>
        <v>0</v>
      </c>
      <c r="AF71" s="18">
        <f t="shared" si="9"/>
        <v>0</v>
      </c>
      <c r="AG71" s="20">
        <f t="shared" si="4"/>
        <v>0</v>
      </c>
      <c r="AJ71" s="116"/>
      <c r="AK71" s="177"/>
      <c r="AL71" s="183"/>
    </row>
    <row r="72" spans="1:38" x14ac:dyDescent="0.25">
      <c r="A72" s="1"/>
      <c r="B72" s="159"/>
      <c r="C72" s="159"/>
      <c r="D72" s="19"/>
      <c r="E72" s="17"/>
      <c r="F72" s="17"/>
      <c r="G72" s="17"/>
      <c r="H72" s="17"/>
      <c r="I72" s="17"/>
      <c r="J72" s="17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>
        <f t="shared" si="9"/>
        <v>0</v>
      </c>
      <c r="AF72" s="18">
        <f t="shared" si="9"/>
        <v>0</v>
      </c>
      <c r="AG72" s="20">
        <f t="shared" si="4"/>
        <v>0</v>
      </c>
      <c r="AJ72" s="116"/>
      <c r="AK72" s="177"/>
      <c r="AL72" s="183"/>
    </row>
    <row r="73" spans="1:38" x14ac:dyDescent="0.25">
      <c r="A73" s="1"/>
      <c r="B73" s="159"/>
      <c r="C73" s="159"/>
      <c r="D73" s="19"/>
      <c r="E73" s="17"/>
      <c r="F73" s="17"/>
      <c r="G73" s="17"/>
      <c r="H73" s="17"/>
      <c r="I73" s="17"/>
      <c r="J73" s="17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>
        <f t="shared" si="9"/>
        <v>0</v>
      </c>
      <c r="AF73" s="18">
        <f t="shared" si="9"/>
        <v>0</v>
      </c>
      <c r="AG73" s="20">
        <f t="shared" si="4"/>
        <v>0</v>
      </c>
      <c r="AJ73" s="116"/>
      <c r="AK73" s="177"/>
      <c r="AL73" s="183"/>
    </row>
    <row r="74" spans="1:38" x14ac:dyDescent="0.25">
      <c r="A74" s="1"/>
      <c r="B74" s="159"/>
      <c r="C74" s="159"/>
      <c r="D74" s="19"/>
      <c r="E74" s="17"/>
      <c r="F74" s="17"/>
      <c r="G74" s="17"/>
      <c r="H74" s="17"/>
      <c r="I74" s="17"/>
      <c r="J74" s="17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>
        <f t="shared" si="9"/>
        <v>0</v>
      </c>
      <c r="AF74" s="18">
        <f t="shared" si="9"/>
        <v>0</v>
      </c>
      <c r="AG74" s="20">
        <f t="shared" si="4"/>
        <v>0</v>
      </c>
      <c r="AJ74" s="116"/>
      <c r="AK74" s="177"/>
      <c r="AL74" s="183"/>
    </row>
    <row r="75" spans="1:38" x14ac:dyDescent="0.25">
      <c r="A75" s="1"/>
      <c r="B75" s="159"/>
      <c r="C75" s="159"/>
      <c r="D75" s="19"/>
      <c r="E75" s="17"/>
      <c r="F75" s="17"/>
      <c r="G75" s="17"/>
      <c r="H75" s="17"/>
      <c r="I75" s="17"/>
      <c r="J75" s="17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>
        <f t="shared" si="9"/>
        <v>0</v>
      </c>
      <c r="AF75" s="18">
        <f t="shared" si="9"/>
        <v>0</v>
      </c>
      <c r="AG75" s="20">
        <f t="shared" si="4"/>
        <v>0</v>
      </c>
      <c r="AJ75" s="116"/>
      <c r="AK75" s="177"/>
      <c r="AL75" s="183"/>
    </row>
    <row r="76" spans="1:38" x14ac:dyDescent="0.25">
      <c r="A76" s="1"/>
      <c r="B76" s="159"/>
      <c r="C76" s="159"/>
      <c r="D76" s="19"/>
      <c r="E76" s="17"/>
      <c r="F76" s="17"/>
      <c r="G76" s="17"/>
      <c r="H76" s="17"/>
      <c r="I76" s="17"/>
      <c r="J76" s="17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>
        <f t="shared" si="9"/>
        <v>0</v>
      </c>
      <c r="AF76" s="18">
        <f t="shared" si="9"/>
        <v>0</v>
      </c>
      <c r="AG76" s="20">
        <f t="shared" si="4"/>
        <v>0</v>
      </c>
      <c r="AJ76" s="116"/>
      <c r="AK76" s="177"/>
      <c r="AL76" s="183"/>
    </row>
    <row r="77" spans="1:38" x14ac:dyDescent="0.25">
      <c r="A77" s="1"/>
      <c r="B77" s="159"/>
      <c r="C77" s="159"/>
      <c r="D77" s="19"/>
      <c r="E77" s="17"/>
      <c r="F77" s="17"/>
      <c r="G77" s="17"/>
      <c r="H77" s="17"/>
      <c r="I77" s="17"/>
      <c r="J77" s="17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>
        <f t="shared" si="9"/>
        <v>0</v>
      </c>
      <c r="AF77" s="18">
        <f t="shared" si="9"/>
        <v>0</v>
      </c>
      <c r="AG77" s="20">
        <f t="shared" si="4"/>
        <v>0</v>
      </c>
      <c r="AJ77" s="116"/>
      <c r="AK77" s="177"/>
      <c r="AL77" s="183"/>
    </row>
    <row r="78" spans="1:38" x14ac:dyDescent="0.25">
      <c r="A78" s="1"/>
      <c r="B78" s="159"/>
      <c r="C78" s="159"/>
      <c r="D78" s="19"/>
      <c r="E78" s="17"/>
      <c r="F78" s="17"/>
      <c r="G78" s="17"/>
      <c r="H78" s="17"/>
      <c r="I78" s="17"/>
      <c r="J78" s="17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>
        <f t="shared" si="9"/>
        <v>0</v>
      </c>
      <c r="AF78" s="18">
        <f t="shared" si="9"/>
        <v>0</v>
      </c>
      <c r="AG78" s="20">
        <f t="shared" si="4"/>
        <v>0</v>
      </c>
      <c r="AJ78" s="116"/>
      <c r="AK78" s="177"/>
      <c r="AL78" s="183"/>
    </row>
    <row r="79" spans="1:38" x14ac:dyDescent="0.25">
      <c r="A79" s="1"/>
      <c r="B79" s="159"/>
      <c r="C79" s="159"/>
      <c r="D79" s="19"/>
      <c r="E79" s="17"/>
      <c r="F79" s="17"/>
      <c r="G79" s="17"/>
      <c r="H79" s="17"/>
      <c r="I79" s="17"/>
      <c r="J79" s="17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>
        <f t="shared" si="9"/>
        <v>0</v>
      </c>
      <c r="AF79" s="18">
        <f t="shared" si="9"/>
        <v>0</v>
      </c>
      <c r="AG79" s="20">
        <f t="shared" si="4"/>
        <v>0</v>
      </c>
      <c r="AJ79" s="116"/>
      <c r="AK79" s="177"/>
      <c r="AL79" s="183"/>
    </row>
    <row r="80" spans="1:38" x14ac:dyDescent="0.25">
      <c r="A80" s="1"/>
      <c r="B80" s="159"/>
      <c r="C80" s="159"/>
      <c r="D80" s="19"/>
      <c r="E80" s="17"/>
      <c r="F80" s="17"/>
      <c r="G80" s="17"/>
      <c r="H80" s="17"/>
      <c r="I80" s="17"/>
      <c r="J80" s="17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>
        <f t="shared" si="9"/>
        <v>0</v>
      </c>
      <c r="AF80" s="18">
        <f t="shared" si="9"/>
        <v>0</v>
      </c>
      <c r="AG80" s="20">
        <f t="shared" si="4"/>
        <v>0</v>
      </c>
      <c r="AJ80" s="116"/>
      <c r="AK80" s="177"/>
      <c r="AL80" s="183"/>
    </row>
    <row r="81" spans="1:38" x14ac:dyDescent="0.25">
      <c r="A81" s="1"/>
      <c r="B81" s="159"/>
      <c r="C81" s="159"/>
      <c r="D81" s="19"/>
      <c r="E81" s="17"/>
      <c r="F81" s="17"/>
      <c r="G81" s="17"/>
      <c r="H81" s="17"/>
      <c r="I81" s="17"/>
      <c r="J81" s="17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>
        <f t="shared" si="9"/>
        <v>0</v>
      </c>
      <c r="AF81" s="18">
        <f t="shared" si="9"/>
        <v>0</v>
      </c>
      <c r="AG81" s="20">
        <f t="shared" si="4"/>
        <v>0</v>
      </c>
      <c r="AJ81" s="116"/>
      <c r="AK81" s="177"/>
      <c r="AL81" s="183"/>
    </row>
    <row r="82" spans="1:38" x14ac:dyDescent="0.25">
      <c r="A82" s="1"/>
      <c r="B82" s="159"/>
      <c r="C82" s="159"/>
      <c r="D82" s="19"/>
      <c r="E82" s="17"/>
      <c r="F82" s="17"/>
      <c r="G82" s="17"/>
      <c r="H82" s="17"/>
      <c r="I82" s="17"/>
      <c r="J82" s="17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>
        <f t="shared" si="9"/>
        <v>0</v>
      </c>
      <c r="AF82" s="18">
        <f t="shared" si="9"/>
        <v>0</v>
      </c>
      <c r="AG82" s="20">
        <f t="shared" si="4"/>
        <v>0</v>
      </c>
      <c r="AJ82" s="116"/>
      <c r="AK82" s="177"/>
      <c r="AL82" s="183"/>
    </row>
    <row r="83" spans="1:38" x14ac:dyDescent="0.25">
      <c r="A83" s="1"/>
      <c r="B83" s="159"/>
      <c r="C83" s="159"/>
      <c r="D83" s="19"/>
      <c r="E83" s="17"/>
      <c r="F83" s="17"/>
      <c r="G83" s="17"/>
      <c r="H83" s="17"/>
      <c r="I83" s="17"/>
      <c r="J83" s="17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>
        <f t="shared" si="9"/>
        <v>0</v>
      </c>
      <c r="AF83" s="18">
        <f t="shared" si="9"/>
        <v>0</v>
      </c>
      <c r="AG83" s="20">
        <f t="shared" si="4"/>
        <v>0</v>
      </c>
      <c r="AJ83" s="116"/>
      <c r="AK83" s="177"/>
      <c r="AL83" s="183"/>
    </row>
    <row r="84" spans="1:38" x14ac:dyDescent="0.25">
      <c r="A84" s="1"/>
      <c r="B84" s="159"/>
      <c r="C84" s="159"/>
      <c r="D84" s="19"/>
      <c r="E84" s="17"/>
      <c r="F84" s="17"/>
      <c r="G84" s="17"/>
      <c r="H84" s="17"/>
      <c r="I84" s="17"/>
      <c r="J84" s="17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>
        <f t="shared" si="9"/>
        <v>0</v>
      </c>
      <c r="AF84" s="18">
        <f t="shared" si="9"/>
        <v>0</v>
      </c>
      <c r="AG84" s="20">
        <f t="shared" si="4"/>
        <v>0</v>
      </c>
      <c r="AJ84" s="116"/>
      <c r="AK84" s="177"/>
      <c r="AL84" s="183"/>
    </row>
    <row r="85" spans="1:38" ht="15.75" thickBot="1" x14ac:dyDescent="0.3">
      <c r="A85" s="24"/>
      <c r="B85" s="160"/>
      <c r="C85" s="160"/>
      <c r="D85" s="25"/>
      <c r="E85" s="78"/>
      <c r="F85" s="78"/>
      <c r="G85" s="78"/>
      <c r="H85" s="78"/>
      <c r="I85" s="78"/>
      <c r="J85" s="7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>
        <f t="shared" si="9"/>
        <v>0</v>
      </c>
      <c r="AF85" s="18">
        <f t="shared" si="9"/>
        <v>0</v>
      </c>
      <c r="AG85" s="26">
        <f t="shared" si="4"/>
        <v>0</v>
      </c>
      <c r="AJ85" s="116"/>
      <c r="AK85" s="177"/>
      <c r="AL85" s="183"/>
    </row>
    <row r="86" spans="1:38" ht="15.75" thickBot="1" x14ac:dyDescent="0.3">
      <c r="A86" s="102"/>
      <c r="B86" s="13" t="s">
        <v>122</v>
      </c>
      <c r="C86" s="13"/>
      <c r="D86" s="98"/>
      <c r="E86" s="98"/>
      <c r="F86" s="98"/>
      <c r="G86" s="98"/>
      <c r="H86" s="98"/>
      <c r="I86" s="98"/>
      <c r="J86" s="98"/>
      <c r="K86" s="99">
        <f>SUBTOTAL(109,K8:K85)</f>
        <v>0</v>
      </c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J86" s="186"/>
      <c r="AK86" s="178"/>
      <c r="AL86" s="184"/>
    </row>
    <row r="87" spans="1:38" x14ac:dyDescent="0.25">
      <c r="A87" s="27" t="s">
        <v>9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7" t="s">
        <v>12</v>
      </c>
      <c r="V87" s="27"/>
      <c r="W87" s="28"/>
      <c r="X87" s="28"/>
      <c r="Y87" s="28"/>
      <c r="Z87" s="28"/>
      <c r="AA87" s="28"/>
      <c r="AB87" s="28"/>
      <c r="AC87" s="28"/>
      <c r="AD87" s="28"/>
      <c r="AE87" s="27" t="s">
        <v>11</v>
      </c>
      <c r="AF87" s="28"/>
      <c r="AG87" s="28"/>
    </row>
    <row r="88" spans="1:38" x14ac:dyDescent="0.25">
      <c r="A88" s="27" t="s">
        <v>34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7" t="s">
        <v>12</v>
      </c>
      <c r="V88" s="27"/>
      <c r="W88" s="28"/>
      <c r="X88" s="28"/>
      <c r="Y88" s="28"/>
      <c r="Z88" s="28"/>
      <c r="AA88" s="28"/>
      <c r="AB88" s="28"/>
      <c r="AC88" s="28"/>
      <c r="AD88" s="28"/>
      <c r="AE88" s="27" t="s">
        <v>11</v>
      </c>
      <c r="AF88" s="28"/>
      <c r="AG88" s="28"/>
    </row>
  </sheetData>
  <mergeCells count="21">
    <mergeCell ref="O6:P6"/>
    <mergeCell ref="Q6:R6"/>
    <mergeCell ref="S6:T6"/>
    <mergeCell ref="U6:V6"/>
    <mergeCell ref="W6:X6"/>
    <mergeCell ref="A1:AD2"/>
    <mergeCell ref="AE1:AG6"/>
    <mergeCell ref="A3:V4"/>
    <mergeCell ref="W3:AD4"/>
    <mergeCell ref="A5:D6"/>
    <mergeCell ref="E5:F6"/>
    <mergeCell ref="G5:G6"/>
    <mergeCell ref="H5:H6"/>
    <mergeCell ref="I5:I6"/>
    <mergeCell ref="AA6:AB6"/>
    <mergeCell ref="AC6:AD6"/>
    <mergeCell ref="J5:J6"/>
    <mergeCell ref="K5:AD5"/>
    <mergeCell ref="K6:L6"/>
    <mergeCell ref="M6:N6"/>
    <mergeCell ref="Y6:Z6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8"/>
  <sheetViews>
    <sheetView workbookViewId="0">
      <selection activeCell="AE15" sqref="AE15"/>
    </sheetView>
  </sheetViews>
  <sheetFormatPr baseColWidth="10" defaultRowHeight="15" x14ac:dyDescent="0.25"/>
  <cols>
    <col min="1" max="1" width="9.28515625" customWidth="1"/>
    <col min="2" max="2" width="50.140625" customWidth="1"/>
    <col min="3" max="4" width="11.28515625" bestFit="1" customWidth="1"/>
    <col min="5" max="5" width="10.42578125" bestFit="1" customWidth="1"/>
    <col min="6" max="6" width="11.85546875" bestFit="1" customWidth="1"/>
    <col min="7" max="7" width="9.28515625" customWidth="1"/>
    <col min="8" max="8" width="10.42578125" customWidth="1"/>
    <col min="9" max="9" width="8.140625" customWidth="1"/>
    <col min="10" max="10" width="12.140625" customWidth="1"/>
    <col min="11" max="11" width="11.85546875" bestFit="1" customWidth="1"/>
    <col min="12" max="12" width="9.28515625" bestFit="1" customWidth="1"/>
    <col min="13" max="28" width="8" bestFit="1" customWidth="1"/>
    <col min="29" max="30" width="9" bestFit="1" customWidth="1"/>
    <col min="31" max="31" width="11.85546875" bestFit="1" customWidth="1"/>
    <col min="32" max="32" width="13.7109375" bestFit="1" customWidth="1"/>
    <col min="36" max="36" width="16.5703125" bestFit="1" customWidth="1"/>
    <col min="37" max="37" width="16.42578125" customWidth="1"/>
    <col min="38" max="38" width="12.140625" bestFit="1" customWidth="1"/>
    <col min="39" max="39" width="12.42578125" customWidth="1"/>
    <col min="45" max="45" width="25" customWidth="1"/>
    <col min="46" max="46" width="23.28515625" customWidth="1"/>
  </cols>
  <sheetData>
    <row r="1" spans="1:38" x14ac:dyDescent="0.25">
      <c r="A1" s="288" t="s">
        <v>67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52" t="s">
        <v>8</v>
      </c>
      <c r="AF1" s="253"/>
      <c r="AG1" s="254"/>
    </row>
    <row r="2" spans="1:38" ht="15.75" thickBot="1" x14ac:dyDescent="0.3">
      <c r="A2" s="290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55"/>
      <c r="AF2" s="256"/>
      <c r="AG2" s="257"/>
    </row>
    <row r="3" spans="1:38" x14ac:dyDescent="0.25">
      <c r="A3" s="261" t="s">
        <v>153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3"/>
      <c r="W3" s="268" t="s">
        <v>11</v>
      </c>
      <c r="X3" s="269"/>
      <c r="Y3" s="269"/>
      <c r="Z3" s="269"/>
      <c r="AA3" s="269"/>
      <c r="AB3" s="269"/>
      <c r="AC3" s="269"/>
      <c r="AD3" s="270"/>
      <c r="AE3" s="255"/>
      <c r="AF3" s="256"/>
      <c r="AG3" s="257"/>
    </row>
    <row r="4" spans="1:38" ht="15.75" thickBot="1" x14ac:dyDescent="0.3">
      <c r="A4" s="264"/>
      <c r="B4" s="265"/>
      <c r="C4" s="265"/>
      <c r="D4" s="265"/>
      <c r="E4" s="265"/>
      <c r="F4" s="265"/>
      <c r="G4" s="265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W4" s="271"/>
      <c r="X4" s="272"/>
      <c r="Y4" s="272"/>
      <c r="Z4" s="272"/>
      <c r="AA4" s="272"/>
      <c r="AB4" s="272"/>
      <c r="AC4" s="272"/>
      <c r="AD4" s="273"/>
      <c r="AE4" s="255"/>
      <c r="AF4" s="256"/>
      <c r="AG4" s="257"/>
    </row>
    <row r="5" spans="1:38" ht="24" customHeight="1" thickBot="1" x14ac:dyDescent="0.3">
      <c r="A5" s="274" t="s">
        <v>59</v>
      </c>
      <c r="B5" s="275"/>
      <c r="C5" s="275"/>
      <c r="D5" s="275"/>
      <c r="E5" s="280" t="s">
        <v>68</v>
      </c>
      <c r="F5" s="292"/>
      <c r="G5" s="278" t="s">
        <v>149</v>
      </c>
      <c r="H5" s="280" t="s">
        <v>141</v>
      </c>
      <c r="I5" s="280" t="s">
        <v>69</v>
      </c>
      <c r="J5" s="280" t="s">
        <v>70</v>
      </c>
      <c r="K5" s="282" t="s">
        <v>71</v>
      </c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4"/>
      <c r="AE5" s="255"/>
      <c r="AF5" s="256"/>
      <c r="AG5" s="257"/>
    </row>
    <row r="6" spans="1:38" ht="15.75" customHeight="1" thickBot="1" x14ac:dyDescent="0.3">
      <c r="A6" s="276"/>
      <c r="B6" s="277"/>
      <c r="C6" s="277"/>
      <c r="D6" s="277"/>
      <c r="E6" s="281"/>
      <c r="F6" s="293"/>
      <c r="G6" s="279"/>
      <c r="H6" s="281"/>
      <c r="I6" s="281"/>
      <c r="J6" s="281"/>
      <c r="K6" s="287" t="s">
        <v>72</v>
      </c>
      <c r="L6" s="285"/>
      <c r="M6" s="285" t="s">
        <v>73</v>
      </c>
      <c r="N6" s="285"/>
      <c r="O6" s="285" t="s">
        <v>74</v>
      </c>
      <c r="P6" s="285"/>
      <c r="Q6" s="285" t="s">
        <v>75</v>
      </c>
      <c r="R6" s="285"/>
      <c r="S6" s="285" t="s">
        <v>76</v>
      </c>
      <c r="T6" s="285"/>
      <c r="U6" s="285" t="s">
        <v>77</v>
      </c>
      <c r="V6" s="285"/>
      <c r="W6" s="285" t="s">
        <v>78</v>
      </c>
      <c r="X6" s="285"/>
      <c r="Y6" s="285" t="s">
        <v>158</v>
      </c>
      <c r="Z6" s="285"/>
      <c r="AA6" s="285" t="s">
        <v>159</v>
      </c>
      <c r="AB6" s="285"/>
      <c r="AC6" s="285" t="s">
        <v>5</v>
      </c>
      <c r="AD6" s="286"/>
      <c r="AE6" s="258"/>
      <c r="AF6" s="259"/>
      <c r="AG6" s="260"/>
    </row>
    <row r="7" spans="1:38" s="176" customFormat="1" ht="24.75" customHeight="1" thickBot="1" x14ac:dyDescent="0.3">
      <c r="A7" s="13" t="s">
        <v>56</v>
      </c>
      <c r="B7" s="109" t="s">
        <v>160</v>
      </c>
      <c r="C7" s="13" t="s">
        <v>180</v>
      </c>
      <c r="D7" s="13" t="s">
        <v>181</v>
      </c>
      <c r="E7" s="110" t="s">
        <v>81</v>
      </c>
      <c r="F7" s="110" t="s">
        <v>82</v>
      </c>
      <c r="G7" s="13" t="s">
        <v>150</v>
      </c>
      <c r="H7" s="110" t="s">
        <v>151</v>
      </c>
      <c r="I7" s="110" t="s">
        <v>182</v>
      </c>
      <c r="J7" s="110" t="s">
        <v>183</v>
      </c>
      <c r="K7" s="166" t="s">
        <v>20</v>
      </c>
      <c r="L7" s="166" t="s">
        <v>19</v>
      </c>
      <c r="M7" s="110" t="s">
        <v>22</v>
      </c>
      <c r="N7" s="110" t="s">
        <v>21</v>
      </c>
      <c r="O7" s="110" t="s">
        <v>40</v>
      </c>
      <c r="P7" s="110" t="s">
        <v>41</v>
      </c>
      <c r="Q7" s="110" t="s">
        <v>84</v>
      </c>
      <c r="R7" s="110" t="s">
        <v>85</v>
      </c>
      <c r="S7" s="110" t="s">
        <v>86</v>
      </c>
      <c r="T7" s="110" t="s">
        <v>87</v>
      </c>
      <c r="U7" s="110" t="s">
        <v>88</v>
      </c>
      <c r="V7" s="110" t="s">
        <v>89</v>
      </c>
      <c r="W7" s="110" t="s">
        <v>90</v>
      </c>
      <c r="X7" s="110" t="s">
        <v>91</v>
      </c>
      <c r="Y7" s="110" t="s">
        <v>92</v>
      </c>
      <c r="Z7" s="110" t="s">
        <v>93</v>
      </c>
      <c r="AA7" s="110" t="s">
        <v>94</v>
      </c>
      <c r="AB7" s="110" t="s">
        <v>95</v>
      </c>
      <c r="AC7" s="110" t="s">
        <v>96</v>
      </c>
      <c r="AD7" s="110" t="s">
        <v>97</v>
      </c>
      <c r="AE7" s="110" t="s">
        <v>98</v>
      </c>
      <c r="AF7" s="110" t="s">
        <v>170</v>
      </c>
      <c r="AG7" s="110" t="s">
        <v>18</v>
      </c>
      <c r="AJ7" s="185" t="s">
        <v>164</v>
      </c>
      <c r="AK7" s="179" t="s">
        <v>165</v>
      </c>
      <c r="AL7" s="199" t="s">
        <v>161</v>
      </c>
    </row>
    <row r="8" spans="1:38" x14ac:dyDescent="0.25">
      <c r="A8" s="111">
        <v>1</v>
      </c>
      <c r="B8" s="140" t="s">
        <v>156</v>
      </c>
      <c r="C8" s="167"/>
      <c r="D8" s="112"/>
      <c r="E8" s="112"/>
      <c r="F8" s="112"/>
      <c r="G8" s="112"/>
      <c r="H8" s="112"/>
      <c r="I8" s="112"/>
      <c r="J8" s="112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4"/>
      <c r="AJ8" s="214"/>
      <c r="AK8" s="215"/>
      <c r="AL8" s="216"/>
    </row>
    <row r="9" spans="1:38" x14ac:dyDescent="0.25">
      <c r="A9" s="115">
        <v>1.1000000000000001</v>
      </c>
      <c r="B9" s="174" t="s">
        <v>143</v>
      </c>
      <c r="C9" s="120"/>
      <c r="D9" s="81"/>
      <c r="E9" s="81"/>
      <c r="F9" s="81"/>
      <c r="G9" s="81"/>
      <c r="H9" s="81"/>
      <c r="I9" s="81"/>
      <c r="J9" s="81"/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f>SUM(K9,M9,O9,Q9,S9,U9,W9,Y9,AA9,AC9)</f>
        <v>0</v>
      </c>
      <c r="AF9" s="18">
        <f>SUM(L9,N9,P9,R9,T9,V9,X9,Z9,AB9,AD9)</f>
        <v>0</v>
      </c>
      <c r="AG9" s="20">
        <f>SUM(Tabla222311[[#This Row],[Total CUP]:[Total CUC]])</f>
        <v>0</v>
      </c>
      <c r="AJ9" s="116"/>
      <c r="AK9" s="177"/>
      <c r="AL9" s="183"/>
    </row>
    <row r="10" spans="1:38" ht="17.25" customHeight="1" x14ac:dyDescent="0.25">
      <c r="A10" s="117"/>
      <c r="B10" s="120" t="s">
        <v>139</v>
      </c>
      <c r="C10" s="120"/>
      <c r="D10" s="81"/>
      <c r="E10" s="81"/>
      <c r="F10" s="81"/>
      <c r="G10" s="81"/>
      <c r="H10" s="81"/>
      <c r="I10" s="81"/>
      <c r="J10" s="81"/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f t="shared" ref="AE10:AE13" si="0">SUM(K10,M10,O10,Q10,S10,U10,W10,Y10,AA10,AC10)</f>
        <v>0</v>
      </c>
      <c r="AF10" s="18">
        <f t="shared" ref="AF10:AF13" si="1">SUM(L10,N10,P10,R10,T10,V10,X10,Z10,AB10,AD10)</f>
        <v>0</v>
      </c>
      <c r="AG10" s="20">
        <f>SUM(Tabla222311[[#This Row],[Total CUP]:[Total CUC]])</f>
        <v>0</v>
      </c>
      <c r="AJ10" s="116"/>
      <c r="AK10" s="177"/>
      <c r="AL10" s="183"/>
    </row>
    <row r="11" spans="1:38" ht="17.25" customHeight="1" x14ac:dyDescent="0.25">
      <c r="A11" s="117"/>
      <c r="B11" s="120" t="s">
        <v>140</v>
      </c>
      <c r="C11" s="171"/>
      <c r="D11" s="64"/>
      <c r="E11" s="74"/>
      <c r="F11" s="74"/>
      <c r="G11" s="74"/>
      <c r="H11" s="74"/>
      <c r="I11" s="74"/>
      <c r="J11" s="74"/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f t="shared" si="0"/>
        <v>0</v>
      </c>
      <c r="AF11" s="18">
        <f t="shared" si="1"/>
        <v>0</v>
      </c>
      <c r="AG11" s="20">
        <f>SUM(Tabla222311[[#This Row],[Total CUP]:[Total CUC]])</f>
        <v>0</v>
      </c>
      <c r="AJ11" s="116"/>
      <c r="AK11" s="177"/>
      <c r="AL11" s="183"/>
    </row>
    <row r="12" spans="1:38" ht="17.25" customHeight="1" x14ac:dyDescent="0.25">
      <c r="A12" s="117"/>
      <c r="B12" s="126" t="s">
        <v>136</v>
      </c>
      <c r="C12" s="171"/>
      <c r="D12" s="64"/>
      <c r="E12" s="74"/>
      <c r="F12" s="74"/>
      <c r="G12" s="74"/>
      <c r="H12" s="74"/>
      <c r="I12" s="74"/>
      <c r="J12" s="74"/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f t="shared" si="0"/>
        <v>0</v>
      </c>
      <c r="AF12" s="18">
        <f t="shared" si="1"/>
        <v>0</v>
      </c>
      <c r="AG12" s="20">
        <f>SUM(Tabla222311[[#This Row],[Total CUP]:[Total CUC]])</f>
        <v>0</v>
      </c>
      <c r="AJ12" s="116"/>
      <c r="AK12" s="177"/>
      <c r="AL12" s="183"/>
    </row>
    <row r="13" spans="1:38" x14ac:dyDescent="0.25">
      <c r="A13" s="117"/>
      <c r="B13" s="181" t="s">
        <v>113</v>
      </c>
      <c r="C13" s="193"/>
      <c r="D13" s="194"/>
      <c r="E13" s="195"/>
      <c r="F13" s="195"/>
      <c r="G13" s="195"/>
      <c r="H13" s="195"/>
      <c r="I13" s="195"/>
      <c r="J13" s="195"/>
      <c r="K13" s="191">
        <f>SUBTOTAL(109,K8:K12)</f>
        <v>0</v>
      </c>
      <c r="L13" s="191">
        <f t="shared" ref="L13:AD13" si="2">SUBTOTAL(109,L8:L12)</f>
        <v>0</v>
      </c>
      <c r="M13" s="191">
        <f t="shared" si="2"/>
        <v>0</v>
      </c>
      <c r="N13" s="191">
        <f t="shared" si="2"/>
        <v>0</v>
      </c>
      <c r="O13" s="191">
        <f t="shared" si="2"/>
        <v>0</v>
      </c>
      <c r="P13" s="191">
        <f t="shared" si="2"/>
        <v>0</v>
      </c>
      <c r="Q13" s="191">
        <f t="shared" si="2"/>
        <v>0</v>
      </c>
      <c r="R13" s="191">
        <f t="shared" si="2"/>
        <v>0</v>
      </c>
      <c r="S13" s="191">
        <f t="shared" si="2"/>
        <v>0</v>
      </c>
      <c r="T13" s="191">
        <f t="shared" si="2"/>
        <v>0</v>
      </c>
      <c r="U13" s="191">
        <f t="shared" si="2"/>
        <v>0</v>
      </c>
      <c r="V13" s="191">
        <f t="shared" si="2"/>
        <v>0</v>
      </c>
      <c r="W13" s="191">
        <f t="shared" si="2"/>
        <v>0</v>
      </c>
      <c r="X13" s="191">
        <f t="shared" si="2"/>
        <v>0</v>
      </c>
      <c r="Y13" s="191">
        <f t="shared" si="2"/>
        <v>0</v>
      </c>
      <c r="Z13" s="191">
        <f t="shared" si="2"/>
        <v>0</v>
      </c>
      <c r="AA13" s="191">
        <f t="shared" si="2"/>
        <v>0</v>
      </c>
      <c r="AB13" s="191">
        <f t="shared" si="2"/>
        <v>0</v>
      </c>
      <c r="AC13" s="191">
        <f t="shared" si="2"/>
        <v>0</v>
      </c>
      <c r="AD13" s="191">
        <f t="shared" si="2"/>
        <v>0</v>
      </c>
      <c r="AE13" s="191">
        <f t="shared" si="0"/>
        <v>0</v>
      </c>
      <c r="AF13" s="191">
        <f t="shared" si="1"/>
        <v>0</v>
      </c>
      <c r="AG13" s="192">
        <f>SUM(Tabla222311[[#This Row],[Total CUP]:[Total CUC]])</f>
        <v>0</v>
      </c>
      <c r="AJ13" s="217"/>
      <c r="AK13" s="218"/>
      <c r="AL13" s="219"/>
    </row>
    <row r="14" spans="1:38" x14ac:dyDescent="0.25">
      <c r="A14" s="117">
        <v>1.2</v>
      </c>
      <c r="B14" s="174" t="s">
        <v>144</v>
      </c>
      <c r="C14" s="120"/>
      <c r="D14" s="64"/>
      <c r="E14" s="74"/>
      <c r="F14" s="74"/>
      <c r="G14" s="74"/>
      <c r="H14" s="74"/>
      <c r="I14" s="74"/>
      <c r="J14" s="74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20"/>
      <c r="AJ14" s="116"/>
      <c r="AK14" s="177"/>
      <c r="AL14" s="183"/>
    </row>
    <row r="15" spans="1:38" x14ac:dyDescent="0.25">
      <c r="A15" s="117"/>
      <c r="B15" s="120"/>
      <c r="C15" s="171"/>
      <c r="D15" s="64"/>
      <c r="E15" s="74"/>
      <c r="F15" s="74"/>
      <c r="G15" s="74"/>
      <c r="H15" s="74"/>
      <c r="I15" s="74"/>
      <c r="J15" s="74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20"/>
      <c r="AJ15" s="116"/>
      <c r="AK15" s="177"/>
      <c r="AL15" s="183"/>
    </row>
    <row r="16" spans="1:38" x14ac:dyDescent="0.25">
      <c r="A16" s="117"/>
      <c r="B16" s="120"/>
      <c r="C16" s="171"/>
      <c r="D16" s="64"/>
      <c r="E16" s="74"/>
      <c r="F16" s="74"/>
      <c r="G16" s="74"/>
      <c r="H16" s="74"/>
      <c r="I16" s="74"/>
      <c r="J16" s="74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20"/>
      <c r="AJ16" s="116"/>
      <c r="AK16" s="177"/>
      <c r="AL16" s="183"/>
    </row>
    <row r="17" spans="1:38" x14ac:dyDescent="0.25">
      <c r="A17" s="117"/>
      <c r="B17" s="126" t="s">
        <v>136</v>
      </c>
      <c r="C17" s="126"/>
      <c r="D17" s="81"/>
      <c r="E17" s="81"/>
      <c r="F17" s="81"/>
      <c r="G17" s="81"/>
      <c r="H17" s="81"/>
      <c r="I17" s="81"/>
      <c r="J17" s="81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20"/>
      <c r="AJ17" s="116"/>
      <c r="AK17" s="177"/>
      <c r="AL17" s="183"/>
    </row>
    <row r="18" spans="1:38" x14ac:dyDescent="0.25">
      <c r="A18" s="117"/>
      <c r="B18" s="187" t="s">
        <v>113</v>
      </c>
      <c r="C18" s="196"/>
      <c r="D18" s="194"/>
      <c r="E18" s="195"/>
      <c r="F18" s="195"/>
      <c r="G18" s="195"/>
      <c r="H18" s="195"/>
      <c r="I18" s="195"/>
      <c r="J18" s="195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J18" s="217"/>
      <c r="AK18" s="218"/>
      <c r="AL18" s="219"/>
    </row>
    <row r="19" spans="1:38" x14ac:dyDescent="0.25">
      <c r="A19" s="117"/>
      <c r="B19" s="180" t="s">
        <v>135</v>
      </c>
      <c r="C19" s="173"/>
      <c r="D19" s="64"/>
      <c r="E19" s="74"/>
      <c r="F19" s="74"/>
      <c r="G19" s="74"/>
      <c r="H19" s="74"/>
      <c r="I19" s="74"/>
      <c r="J19" s="74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J19" s="116"/>
      <c r="AK19" s="177"/>
      <c r="AL19" s="183"/>
    </row>
    <row r="20" spans="1:38" ht="15.75" thickBot="1" x14ac:dyDescent="0.3">
      <c r="A20" s="132"/>
      <c r="B20" s="133" t="s">
        <v>134</v>
      </c>
      <c r="C20" s="134"/>
      <c r="D20" s="135"/>
      <c r="E20" s="136"/>
      <c r="F20" s="136"/>
      <c r="G20" s="136"/>
      <c r="H20" s="136"/>
      <c r="I20" s="136"/>
      <c r="J20" s="136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J20" s="116"/>
      <c r="AK20" s="177"/>
      <c r="AL20" s="183"/>
    </row>
    <row r="21" spans="1:38" x14ac:dyDescent="0.25">
      <c r="A21" s="139">
        <v>2</v>
      </c>
      <c r="B21" s="140" t="s">
        <v>157</v>
      </c>
      <c r="C21" s="169"/>
      <c r="D21" s="141"/>
      <c r="E21" s="141"/>
      <c r="F21" s="141"/>
      <c r="G21" s="141"/>
      <c r="H21" s="141"/>
      <c r="I21" s="141"/>
      <c r="J21" s="141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4"/>
      <c r="AJ21" s="116"/>
      <c r="AK21" s="177"/>
      <c r="AL21" s="183"/>
    </row>
    <row r="22" spans="1:38" x14ac:dyDescent="0.25">
      <c r="A22" s="79">
        <v>2.1</v>
      </c>
      <c r="B22" s="153" t="s">
        <v>145</v>
      </c>
      <c r="C22" s="120"/>
      <c r="D22" s="81"/>
      <c r="E22" s="81"/>
      <c r="F22" s="81"/>
      <c r="G22" s="81"/>
      <c r="H22" s="81"/>
      <c r="I22" s="81"/>
      <c r="J22" s="81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>
        <f t="shared" ref="AE9:AF56" si="3">SUM(K22,M22,O22,Q22,S22,U22,W22,Y22,AA22,AC22)</f>
        <v>0</v>
      </c>
      <c r="AF22" s="18">
        <f t="shared" si="3"/>
        <v>0</v>
      </c>
      <c r="AG22" s="20">
        <f t="shared" ref="AG9:AG85" si="4">SUM(AE22,AF22)</f>
        <v>0</v>
      </c>
      <c r="AJ22" s="116"/>
      <c r="AK22" s="177"/>
      <c r="AL22" s="183"/>
    </row>
    <row r="23" spans="1:38" x14ac:dyDescent="0.25">
      <c r="A23" s="79"/>
      <c r="B23" s="120" t="s">
        <v>147</v>
      </c>
      <c r="C23" s="120"/>
      <c r="D23" s="81"/>
      <c r="E23" s="81"/>
      <c r="F23" s="81"/>
      <c r="G23" s="81"/>
      <c r="H23" s="81"/>
      <c r="I23" s="81"/>
      <c r="J23" s="81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>
        <f t="shared" si="3"/>
        <v>0</v>
      </c>
      <c r="AF23" s="18">
        <f t="shared" si="3"/>
        <v>0</v>
      </c>
      <c r="AG23" s="20">
        <f t="shared" si="4"/>
        <v>0</v>
      </c>
      <c r="AJ23" s="116"/>
      <c r="AK23" s="177"/>
      <c r="AL23" s="183"/>
    </row>
    <row r="24" spans="1:38" x14ac:dyDescent="0.25">
      <c r="A24" s="79"/>
      <c r="B24" s="120" t="s">
        <v>148</v>
      </c>
      <c r="C24" s="171"/>
      <c r="D24" s="64"/>
      <c r="E24" s="74"/>
      <c r="F24" s="74"/>
      <c r="G24" s="74"/>
      <c r="H24" s="74"/>
      <c r="I24" s="74"/>
      <c r="J24" s="74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>
        <f t="shared" ref="AE24:AF26" si="5">SUM(K24,M24,O24,Q24,S24,U24,W24,Y24,AA24,AC24)</f>
        <v>0</v>
      </c>
      <c r="AF24" s="18">
        <f t="shared" si="5"/>
        <v>0</v>
      </c>
      <c r="AG24" s="20">
        <f>SUM(AE24,AF24)</f>
        <v>0</v>
      </c>
      <c r="AJ24" s="116"/>
      <c r="AK24" s="177"/>
      <c r="AL24" s="183"/>
    </row>
    <row r="25" spans="1:38" x14ac:dyDescent="0.25">
      <c r="A25" s="79"/>
      <c r="B25" s="126" t="s">
        <v>136</v>
      </c>
      <c r="C25" s="171"/>
      <c r="D25" s="64"/>
      <c r="E25" s="74"/>
      <c r="F25" s="74"/>
      <c r="G25" s="74"/>
      <c r="H25" s="74"/>
      <c r="I25" s="74"/>
      <c r="J25" s="74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>
        <f t="shared" si="5"/>
        <v>0</v>
      </c>
      <c r="AF25" s="18">
        <f t="shared" si="5"/>
        <v>0</v>
      </c>
      <c r="AG25" s="20">
        <f>SUM(AE25,AF25)</f>
        <v>0</v>
      </c>
      <c r="AJ25" s="116"/>
      <c r="AK25" s="177"/>
      <c r="AL25" s="183"/>
    </row>
    <row r="26" spans="1:38" x14ac:dyDescent="0.25">
      <c r="A26" s="79"/>
      <c r="B26" s="187" t="s">
        <v>113</v>
      </c>
      <c r="C26" s="193"/>
      <c r="D26" s="194"/>
      <c r="E26" s="195"/>
      <c r="F26" s="195"/>
      <c r="G26" s="195"/>
      <c r="H26" s="195"/>
      <c r="I26" s="195"/>
      <c r="J26" s="195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>
        <f t="shared" si="5"/>
        <v>0</v>
      </c>
      <c r="AF26" s="191">
        <f t="shared" si="5"/>
        <v>0</v>
      </c>
      <c r="AG26" s="192">
        <f>SUM(AE26,AF26)</f>
        <v>0</v>
      </c>
      <c r="AJ26" s="116"/>
      <c r="AK26" s="177"/>
      <c r="AL26" s="183"/>
    </row>
    <row r="27" spans="1:38" x14ac:dyDescent="0.25">
      <c r="A27" s="79">
        <v>2.2000000000000002</v>
      </c>
      <c r="B27" s="153" t="s">
        <v>146</v>
      </c>
      <c r="C27" s="120"/>
      <c r="D27" s="64"/>
      <c r="E27" s="74"/>
      <c r="F27" s="74"/>
      <c r="G27" s="74"/>
      <c r="H27" s="74"/>
      <c r="I27" s="74"/>
      <c r="J27" s="7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>
        <f t="shared" si="3"/>
        <v>0</v>
      </c>
      <c r="AF27" s="18">
        <f t="shared" si="3"/>
        <v>0</v>
      </c>
      <c r="AG27" s="20">
        <f t="shared" si="4"/>
        <v>0</v>
      </c>
      <c r="AJ27" s="116"/>
      <c r="AK27" s="177"/>
      <c r="AL27" s="183"/>
    </row>
    <row r="28" spans="1:38" x14ac:dyDescent="0.25">
      <c r="A28" s="79"/>
      <c r="B28" s="120"/>
      <c r="C28" s="171"/>
      <c r="D28" s="64"/>
      <c r="E28" s="74"/>
      <c r="F28" s="74"/>
      <c r="G28" s="74"/>
      <c r="H28" s="74"/>
      <c r="I28" s="74"/>
      <c r="J28" s="7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>
        <f>SUM(K28,M28,O28,Q28,S28,U28,W28,Y28,AA28,AC28)</f>
        <v>0</v>
      </c>
      <c r="AF28" s="18">
        <f>SUM(L28,N28,P28,R28,T28,V28,X28,Z28,AB28,AD28)</f>
        <v>0</v>
      </c>
      <c r="AG28" s="20">
        <f>SUM(AE28,AF28)</f>
        <v>0</v>
      </c>
      <c r="AJ28" s="116"/>
      <c r="AK28" s="177"/>
      <c r="AL28" s="183"/>
    </row>
    <row r="29" spans="1:38" x14ac:dyDescent="0.25">
      <c r="A29" s="79"/>
      <c r="B29" s="126" t="s">
        <v>136</v>
      </c>
      <c r="C29" s="126"/>
      <c r="D29" s="81"/>
      <c r="E29" s="81"/>
      <c r="F29" s="81"/>
      <c r="G29" s="81"/>
      <c r="H29" s="81"/>
      <c r="I29" s="81"/>
      <c r="J29" s="81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>
        <f t="shared" si="3"/>
        <v>0</v>
      </c>
      <c r="AF29" s="18">
        <f t="shared" si="3"/>
        <v>0</v>
      </c>
      <c r="AG29" s="20">
        <f t="shared" si="4"/>
        <v>0</v>
      </c>
      <c r="AJ29" s="116"/>
      <c r="AK29" s="177"/>
      <c r="AL29" s="183"/>
    </row>
    <row r="30" spans="1:38" x14ac:dyDescent="0.25">
      <c r="A30" s="79"/>
      <c r="B30" s="187" t="s">
        <v>113</v>
      </c>
      <c r="C30" s="196"/>
      <c r="D30" s="194"/>
      <c r="E30" s="195"/>
      <c r="F30" s="195"/>
      <c r="G30" s="195"/>
      <c r="H30" s="195"/>
      <c r="I30" s="195"/>
      <c r="J30" s="195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>
        <f>SUM(K30,M30,O30,Q30,S30,U30,W30,Y30,AA30,AC30)</f>
        <v>0</v>
      </c>
      <c r="AF30" s="191">
        <f>SUM(L30,N30,P30,R30,T30,V30,X30,Z30,AB30,AD30)</f>
        <v>0</v>
      </c>
      <c r="AG30" s="191">
        <f>SUM(AE30,AF30)</f>
        <v>0</v>
      </c>
      <c r="AJ30" s="116"/>
      <c r="AK30" s="177"/>
      <c r="AL30" s="183"/>
    </row>
    <row r="31" spans="1:38" x14ac:dyDescent="0.25">
      <c r="A31" s="79"/>
      <c r="B31" s="180" t="s">
        <v>135</v>
      </c>
      <c r="C31" s="173"/>
      <c r="D31" s="64"/>
      <c r="E31" s="74"/>
      <c r="F31" s="74"/>
      <c r="G31" s="74"/>
      <c r="H31" s="74"/>
      <c r="I31" s="74"/>
      <c r="J31" s="74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>
        <f>SUM(K31,M31,O31,Q31,S31,U31,W31,Y31,AA31,AC31)</f>
        <v>0</v>
      </c>
      <c r="AF31" s="18">
        <f>SUM(L31,N31,P31,R31,T31,V31,X31,Z31,AB31,AD31)</f>
        <v>0</v>
      </c>
      <c r="AG31" s="18">
        <f>SUM(AE31,AF31)</f>
        <v>0</v>
      </c>
      <c r="AJ31" s="116"/>
      <c r="AK31" s="177"/>
      <c r="AL31" s="183"/>
    </row>
    <row r="32" spans="1:38" ht="15.75" thickBot="1" x14ac:dyDescent="0.3">
      <c r="A32" s="146"/>
      <c r="B32" s="133" t="s">
        <v>134</v>
      </c>
      <c r="C32" s="168"/>
      <c r="D32" s="135"/>
      <c r="E32" s="136"/>
      <c r="F32" s="136"/>
      <c r="G32" s="136"/>
      <c r="H32" s="136"/>
      <c r="I32" s="136"/>
      <c r="J32" s="136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>
        <f t="shared" ref="AE32:AG32" si="6">SUM(AE22:AE29)</f>
        <v>0</v>
      </c>
      <c r="AF32" s="137">
        <f t="shared" si="6"/>
        <v>0</v>
      </c>
      <c r="AG32" s="137">
        <f t="shared" si="6"/>
        <v>0</v>
      </c>
      <c r="AJ32" s="116"/>
      <c r="AK32" s="177"/>
      <c r="AL32" s="183"/>
    </row>
    <row r="33" spans="1:44" x14ac:dyDescent="0.25">
      <c r="A33" s="139">
        <v>3</v>
      </c>
      <c r="B33" s="140"/>
      <c r="C33" s="169"/>
      <c r="D33" s="141"/>
      <c r="E33" s="141"/>
      <c r="F33" s="141"/>
      <c r="G33" s="141"/>
      <c r="H33" s="141"/>
      <c r="I33" s="141"/>
      <c r="J33" s="141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4"/>
      <c r="AJ33" s="116"/>
      <c r="AK33" s="177"/>
      <c r="AL33" s="183"/>
    </row>
    <row r="34" spans="1:44" x14ac:dyDescent="0.25">
      <c r="A34" s="79"/>
      <c r="B34" s="188"/>
      <c r="C34" s="120"/>
      <c r="D34" s="81"/>
      <c r="E34" s="81"/>
      <c r="F34" s="81"/>
      <c r="G34" s="81"/>
      <c r="H34" s="81"/>
      <c r="I34" s="81"/>
      <c r="J34" s="81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>
        <f t="shared" si="3"/>
        <v>0</v>
      </c>
      <c r="AF34" s="18">
        <f t="shared" si="3"/>
        <v>0</v>
      </c>
      <c r="AG34" s="20">
        <f t="shared" si="4"/>
        <v>0</v>
      </c>
      <c r="AJ34" s="116"/>
      <c r="AK34" s="177"/>
      <c r="AL34" s="183"/>
    </row>
    <row r="35" spans="1:44" x14ac:dyDescent="0.25">
      <c r="A35" s="79"/>
      <c r="B35" s="120"/>
      <c r="C35" s="120"/>
      <c r="D35" s="81"/>
      <c r="E35" s="81"/>
      <c r="F35" s="81"/>
      <c r="G35" s="81"/>
      <c r="H35" s="81"/>
      <c r="I35" s="81"/>
      <c r="J35" s="81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>
        <f t="shared" si="3"/>
        <v>0</v>
      </c>
      <c r="AF35" s="18">
        <f t="shared" si="3"/>
        <v>0</v>
      </c>
      <c r="AG35" s="20">
        <f t="shared" si="4"/>
        <v>0</v>
      </c>
      <c r="AJ35" s="116"/>
      <c r="AK35" s="177"/>
      <c r="AL35" s="183"/>
    </row>
    <row r="36" spans="1:44" x14ac:dyDescent="0.25">
      <c r="A36" s="79"/>
      <c r="B36" s="120"/>
      <c r="C36" s="120"/>
      <c r="D36" s="64"/>
      <c r="E36" s="74"/>
      <c r="F36" s="74"/>
      <c r="G36" s="74"/>
      <c r="H36" s="74"/>
      <c r="I36" s="74"/>
      <c r="J36" s="74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>
        <f t="shared" si="3"/>
        <v>0</v>
      </c>
      <c r="AF36" s="18">
        <f t="shared" si="3"/>
        <v>0</v>
      </c>
      <c r="AG36" s="20">
        <f t="shared" si="4"/>
        <v>0</v>
      </c>
      <c r="AJ36" s="116"/>
      <c r="AK36" s="177"/>
      <c r="AL36" s="183"/>
    </row>
    <row r="37" spans="1:44" x14ac:dyDescent="0.25">
      <c r="A37" s="79"/>
      <c r="B37" s="126" t="s">
        <v>136</v>
      </c>
      <c r="C37" s="126"/>
      <c r="D37" s="81"/>
      <c r="E37" s="81"/>
      <c r="F37" s="81"/>
      <c r="G37" s="81"/>
      <c r="H37" s="81"/>
      <c r="I37" s="81"/>
      <c r="J37" s="8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>
        <f t="shared" si="3"/>
        <v>0</v>
      </c>
      <c r="AF37" s="18">
        <f t="shared" si="3"/>
        <v>0</v>
      </c>
      <c r="AG37" s="20">
        <f t="shared" si="4"/>
        <v>0</v>
      </c>
      <c r="AJ37" s="116"/>
      <c r="AK37" s="177"/>
      <c r="AL37" s="183"/>
      <c r="AR37" s="158"/>
    </row>
    <row r="38" spans="1:44" x14ac:dyDescent="0.25">
      <c r="A38" s="79"/>
      <c r="B38" s="187" t="s">
        <v>113</v>
      </c>
      <c r="C38" s="196"/>
      <c r="D38" s="194"/>
      <c r="E38" s="195"/>
      <c r="F38" s="195"/>
      <c r="G38" s="195"/>
      <c r="H38" s="195"/>
      <c r="I38" s="195"/>
      <c r="J38" s="195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>
        <f>SUM(K38,M38,O38,Q38,S38,U38,W38,Y38,AA38,AC38)</f>
        <v>0</v>
      </c>
      <c r="AF38" s="191">
        <f>SUM(L38,N38,P38,R38,T38,V38,X38,Z38,AB38,AD38)</f>
        <v>0</v>
      </c>
      <c r="AG38" s="191">
        <f>SUM(AE38,AF38)</f>
        <v>0</v>
      </c>
      <c r="AJ38" s="116"/>
      <c r="AK38" s="177"/>
      <c r="AL38" s="183"/>
    </row>
    <row r="39" spans="1:44" x14ac:dyDescent="0.25">
      <c r="A39" s="79"/>
      <c r="B39" s="180" t="s">
        <v>135</v>
      </c>
      <c r="C39" s="173"/>
      <c r="D39" s="64"/>
      <c r="E39" s="74"/>
      <c r="F39" s="74"/>
      <c r="G39" s="74"/>
      <c r="H39" s="74"/>
      <c r="I39" s="74"/>
      <c r="J39" s="74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>
        <f>SUM(K39,M39,O39,Q39,S39,U39,W39,Y39,AA39,AC39)</f>
        <v>0</v>
      </c>
      <c r="AF39" s="18">
        <f>SUM(L39,N39,P39,R39,T39,V39,X39,Z39,AB39,AD39)</f>
        <v>0</v>
      </c>
      <c r="AG39" s="18">
        <f>SUM(AE39,AF39)</f>
        <v>0</v>
      </c>
      <c r="AJ39" s="116"/>
      <c r="AK39" s="177"/>
      <c r="AL39" s="183"/>
    </row>
    <row r="40" spans="1:44" ht="15.75" thickBot="1" x14ac:dyDescent="0.3">
      <c r="A40" s="146"/>
      <c r="B40" s="133" t="s">
        <v>134</v>
      </c>
      <c r="C40" s="134"/>
      <c r="D40" s="151"/>
      <c r="E40" s="151"/>
      <c r="F40" s="151"/>
      <c r="G40" s="151"/>
      <c r="H40" s="151"/>
      <c r="I40" s="151"/>
      <c r="J40" s="151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>
        <f t="shared" ref="AE40:AG40" si="7">SUM(AE34:AE37)</f>
        <v>0</v>
      </c>
      <c r="AF40" s="137">
        <f t="shared" si="7"/>
        <v>0</v>
      </c>
      <c r="AG40" s="137">
        <f t="shared" si="7"/>
        <v>0</v>
      </c>
      <c r="AJ40" s="116"/>
      <c r="AK40" s="177"/>
      <c r="AL40" s="183"/>
    </row>
    <row r="41" spans="1:44" x14ac:dyDescent="0.25">
      <c r="A41" s="182"/>
      <c r="B41" s="169"/>
      <c r="C41" s="169"/>
      <c r="D41" s="141"/>
      <c r="E41" s="141"/>
      <c r="F41" s="141"/>
      <c r="G41" s="141"/>
      <c r="H41" s="141"/>
      <c r="I41" s="141"/>
      <c r="J41" s="141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4"/>
      <c r="AJ41" s="226"/>
      <c r="AK41" s="227"/>
      <c r="AL41" s="228"/>
    </row>
    <row r="42" spans="1:44" x14ac:dyDescent="0.25">
      <c r="A42" s="80"/>
      <c r="B42" s="189"/>
      <c r="C42" s="157"/>
      <c r="D42" s="81"/>
      <c r="E42" s="81"/>
      <c r="F42" s="81"/>
      <c r="G42" s="81"/>
      <c r="H42" s="81"/>
      <c r="I42" s="81"/>
      <c r="J42" s="81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>
        <f t="shared" si="3"/>
        <v>0</v>
      </c>
      <c r="AF42" s="18">
        <f t="shared" si="3"/>
        <v>0</v>
      </c>
      <c r="AG42" s="20">
        <f t="shared" si="4"/>
        <v>0</v>
      </c>
      <c r="AJ42" s="116"/>
      <c r="AK42" s="177"/>
      <c r="AL42" s="183"/>
    </row>
    <row r="43" spans="1:44" x14ac:dyDescent="0.25">
      <c r="A43" s="82"/>
      <c r="B43" s="157"/>
      <c r="C43" s="157"/>
      <c r="D43" s="81"/>
      <c r="E43" s="81"/>
      <c r="F43" s="81"/>
      <c r="G43" s="81"/>
      <c r="H43" s="81"/>
      <c r="I43" s="81"/>
      <c r="J43" s="81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>
        <f t="shared" si="3"/>
        <v>0</v>
      </c>
      <c r="AF43" s="18">
        <f t="shared" si="3"/>
        <v>0</v>
      </c>
      <c r="AG43" s="20">
        <f t="shared" si="4"/>
        <v>0</v>
      </c>
      <c r="AJ43" s="116"/>
      <c r="AK43" s="177"/>
      <c r="AL43" s="183"/>
    </row>
    <row r="44" spans="1:44" x14ac:dyDescent="0.25">
      <c r="A44" s="1"/>
      <c r="B44" s="159"/>
      <c r="C44" s="159"/>
      <c r="D44" s="19"/>
      <c r="E44" s="17"/>
      <c r="F44" s="17"/>
      <c r="G44" s="17"/>
      <c r="H44" s="17"/>
      <c r="I44" s="17"/>
      <c r="J44" s="17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>
        <f t="shared" si="3"/>
        <v>0</v>
      </c>
      <c r="AF44" s="18">
        <f t="shared" si="3"/>
        <v>0</v>
      </c>
      <c r="AG44" s="20">
        <f t="shared" si="4"/>
        <v>0</v>
      </c>
      <c r="AJ44" s="116"/>
      <c r="AK44" s="177"/>
      <c r="AL44" s="183"/>
    </row>
    <row r="45" spans="1:44" x14ac:dyDescent="0.25">
      <c r="A45" s="1"/>
      <c r="B45" s="126" t="s">
        <v>136</v>
      </c>
      <c r="C45" s="126"/>
      <c r="D45" s="19"/>
      <c r="E45" s="17"/>
      <c r="F45" s="17"/>
      <c r="G45" s="17"/>
      <c r="H45" s="17"/>
      <c r="I45" s="17"/>
      <c r="J45" s="17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>
        <f t="shared" si="3"/>
        <v>0</v>
      </c>
      <c r="AF45" s="18">
        <f t="shared" si="3"/>
        <v>0</v>
      </c>
      <c r="AG45" s="20">
        <f t="shared" si="4"/>
        <v>0</v>
      </c>
      <c r="AJ45" s="116"/>
      <c r="AK45" s="177"/>
      <c r="AL45" s="183"/>
    </row>
    <row r="46" spans="1:44" x14ac:dyDescent="0.25">
      <c r="A46" s="2"/>
      <c r="B46" s="187" t="s">
        <v>113</v>
      </c>
      <c r="C46" s="196"/>
      <c r="D46" s="197"/>
      <c r="E46" s="198"/>
      <c r="F46" s="198"/>
      <c r="G46" s="198"/>
      <c r="H46" s="198"/>
      <c r="I46" s="198"/>
      <c r="J46" s="198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>
        <f>SUM(K46,M46,O46,Q46,S46,U46,W46,Y46,AA46,AC46)</f>
        <v>0</v>
      </c>
      <c r="AF46" s="191">
        <f>SUM(L46,N46,P46,R46,T46,V46,X46,Z46,AB46,AD46)</f>
        <v>0</v>
      </c>
      <c r="AG46" s="191">
        <f>SUM(AE46,AF46)</f>
        <v>0</v>
      </c>
      <c r="AJ46" s="116"/>
      <c r="AK46" s="177"/>
      <c r="AL46" s="183"/>
    </row>
    <row r="47" spans="1:44" x14ac:dyDescent="0.25">
      <c r="A47" s="2"/>
      <c r="B47" s="180" t="s">
        <v>135</v>
      </c>
      <c r="C47" s="173"/>
      <c r="D47" s="19"/>
      <c r="E47" s="17"/>
      <c r="F47" s="17"/>
      <c r="G47" s="17"/>
      <c r="H47" s="17"/>
      <c r="I47" s="17"/>
      <c r="J47" s="17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>
        <f>SUM(K47,M47,O47,Q47,S47,U47,W47,Y47,AA47,AC47)</f>
        <v>0</v>
      </c>
      <c r="AF47" s="18">
        <f>SUM(L47,N47,P47,R47,T47,V47,X47,Z47,AB47,AD47)</f>
        <v>0</v>
      </c>
      <c r="AG47" s="18">
        <f>SUM(AE47,AF47)</f>
        <v>0</v>
      </c>
      <c r="AJ47" s="116"/>
      <c r="AK47" s="177"/>
      <c r="AL47" s="183"/>
    </row>
    <row r="48" spans="1:44" ht="15.75" thickBot="1" x14ac:dyDescent="0.3">
      <c r="A48" s="146"/>
      <c r="B48" s="133" t="s">
        <v>134</v>
      </c>
      <c r="C48" s="134"/>
      <c r="D48" s="151"/>
      <c r="E48" s="151"/>
      <c r="F48" s="151"/>
      <c r="G48" s="151"/>
      <c r="H48" s="151"/>
      <c r="I48" s="151"/>
      <c r="J48" s="151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>
        <f t="shared" ref="AE48:AG48" si="8">SUM(AE42:AE45)</f>
        <v>0</v>
      </c>
      <c r="AF48" s="137">
        <f t="shared" si="8"/>
        <v>0</v>
      </c>
      <c r="AG48" s="137">
        <f t="shared" si="8"/>
        <v>0</v>
      </c>
      <c r="AJ48" s="116"/>
      <c r="AK48" s="177"/>
      <c r="AL48" s="183"/>
    </row>
    <row r="49" spans="1:38" x14ac:dyDescent="0.25">
      <c r="A49" s="152"/>
      <c r="B49" s="153"/>
      <c r="C49" s="153"/>
      <c r="D49" s="154"/>
      <c r="E49" s="154"/>
      <c r="F49" s="154"/>
      <c r="G49" s="154"/>
      <c r="H49" s="154"/>
      <c r="I49" s="154"/>
      <c r="J49" s="154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6"/>
      <c r="AJ49" s="116"/>
      <c r="AK49" s="177"/>
      <c r="AL49" s="183"/>
    </row>
    <row r="50" spans="1:38" x14ac:dyDescent="0.25">
      <c r="A50" s="1"/>
      <c r="B50" s="159"/>
      <c r="C50" s="159"/>
      <c r="D50" s="19"/>
      <c r="E50" s="17"/>
      <c r="F50" s="17"/>
      <c r="G50" s="17"/>
      <c r="H50" s="17"/>
      <c r="I50" s="17"/>
      <c r="J50" s="17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>
        <f t="shared" si="3"/>
        <v>0</v>
      </c>
      <c r="AF50" s="18">
        <f t="shared" si="3"/>
        <v>0</v>
      </c>
      <c r="AG50" s="20">
        <f t="shared" si="4"/>
        <v>0</v>
      </c>
      <c r="AJ50" s="116"/>
      <c r="AK50" s="177"/>
      <c r="AL50" s="183"/>
    </row>
    <row r="51" spans="1:38" x14ac:dyDescent="0.25">
      <c r="A51" s="1"/>
      <c r="B51" s="159"/>
      <c r="C51" s="159"/>
      <c r="D51" s="19"/>
      <c r="E51" s="17"/>
      <c r="F51" s="17"/>
      <c r="G51" s="17"/>
      <c r="H51" s="17"/>
      <c r="I51" s="17"/>
      <c r="J51" s="17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>
        <f t="shared" si="3"/>
        <v>0</v>
      </c>
      <c r="AF51" s="18">
        <f t="shared" si="3"/>
        <v>0</v>
      </c>
      <c r="AG51" s="20">
        <f t="shared" si="4"/>
        <v>0</v>
      </c>
      <c r="AJ51" s="116"/>
      <c r="AK51" s="177"/>
      <c r="AL51" s="183"/>
    </row>
    <row r="52" spans="1:38" x14ac:dyDescent="0.25">
      <c r="A52" s="1"/>
      <c r="B52" s="159"/>
      <c r="C52" s="159"/>
      <c r="D52" s="19"/>
      <c r="E52" s="17"/>
      <c r="F52" s="17"/>
      <c r="G52" s="17"/>
      <c r="H52" s="17"/>
      <c r="I52" s="17"/>
      <c r="J52" s="17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>
        <f t="shared" si="3"/>
        <v>0</v>
      </c>
      <c r="AF52" s="18">
        <f t="shared" si="3"/>
        <v>0</v>
      </c>
      <c r="AG52" s="20">
        <f t="shared" si="4"/>
        <v>0</v>
      </c>
      <c r="AJ52" s="116"/>
      <c r="AK52" s="177"/>
      <c r="AL52" s="183"/>
    </row>
    <row r="53" spans="1:38" x14ac:dyDescent="0.25">
      <c r="A53" s="1"/>
      <c r="B53" s="159"/>
      <c r="C53" s="159"/>
      <c r="D53" s="19"/>
      <c r="E53" s="17"/>
      <c r="F53" s="17"/>
      <c r="G53" s="17"/>
      <c r="H53" s="17"/>
      <c r="I53" s="17"/>
      <c r="J53" s="17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>
        <f t="shared" si="3"/>
        <v>0</v>
      </c>
      <c r="AF53" s="18">
        <f t="shared" si="3"/>
        <v>0</v>
      </c>
      <c r="AG53" s="20">
        <f t="shared" si="4"/>
        <v>0</v>
      </c>
      <c r="AJ53" s="116"/>
      <c r="AK53" s="177"/>
      <c r="AL53" s="183"/>
    </row>
    <row r="54" spans="1:38" x14ac:dyDescent="0.25">
      <c r="A54" s="1"/>
      <c r="B54" s="159"/>
      <c r="C54" s="159"/>
      <c r="D54" s="19"/>
      <c r="E54" s="17"/>
      <c r="F54" s="17"/>
      <c r="G54" s="17"/>
      <c r="H54" s="17"/>
      <c r="I54" s="17"/>
      <c r="J54" s="17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>
        <f t="shared" si="3"/>
        <v>0</v>
      </c>
      <c r="AF54" s="18">
        <f t="shared" si="3"/>
        <v>0</v>
      </c>
      <c r="AG54" s="20">
        <f t="shared" si="4"/>
        <v>0</v>
      </c>
      <c r="AJ54" s="116"/>
      <c r="AK54" s="177"/>
      <c r="AL54" s="183"/>
    </row>
    <row r="55" spans="1:38" x14ac:dyDescent="0.25">
      <c r="A55" s="1"/>
      <c r="B55" s="159"/>
      <c r="C55" s="159"/>
      <c r="D55" s="19"/>
      <c r="E55" s="17"/>
      <c r="F55" s="17"/>
      <c r="G55" s="17"/>
      <c r="H55" s="17"/>
      <c r="I55" s="17"/>
      <c r="J55" s="17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20">
        <f t="shared" si="3"/>
        <v>0</v>
      </c>
      <c r="AF55" s="18">
        <f t="shared" si="3"/>
        <v>0</v>
      </c>
      <c r="AG55" s="20">
        <f t="shared" si="4"/>
        <v>0</v>
      </c>
      <c r="AJ55" s="116"/>
      <c r="AK55" s="177"/>
      <c r="AL55" s="183"/>
    </row>
    <row r="56" spans="1:38" x14ac:dyDescent="0.25">
      <c r="A56" s="1"/>
      <c r="B56" s="159"/>
      <c r="C56" s="159"/>
      <c r="D56" s="19"/>
      <c r="E56" s="17"/>
      <c r="F56" s="17"/>
      <c r="G56" s="17"/>
      <c r="H56" s="17"/>
      <c r="I56" s="17"/>
      <c r="J56" s="17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0">
        <f t="shared" si="3"/>
        <v>0</v>
      </c>
      <c r="AF56" s="18">
        <f t="shared" si="3"/>
        <v>0</v>
      </c>
      <c r="AG56" s="20">
        <f t="shared" si="4"/>
        <v>0</v>
      </c>
      <c r="AJ56" s="116"/>
      <c r="AK56" s="177"/>
      <c r="AL56" s="183"/>
    </row>
    <row r="57" spans="1:38" x14ac:dyDescent="0.25">
      <c r="A57" s="1"/>
      <c r="B57" s="159"/>
      <c r="C57" s="159"/>
      <c r="D57" s="19"/>
      <c r="E57" s="17"/>
      <c r="F57" s="17"/>
      <c r="G57" s="17"/>
      <c r="H57" s="17"/>
      <c r="I57" s="17"/>
      <c r="J57" s="17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0">
        <f t="shared" ref="AE57:AF85" si="9">SUM(K57,M57,O57,Q57,S57,U57,W57,Y57,AA57,AC57)</f>
        <v>0</v>
      </c>
      <c r="AF57" s="18">
        <f t="shared" si="9"/>
        <v>0</v>
      </c>
      <c r="AG57" s="20">
        <f t="shared" si="4"/>
        <v>0</v>
      </c>
      <c r="AJ57" s="116"/>
      <c r="AK57" s="177"/>
      <c r="AL57" s="183"/>
    </row>
    <row r="58" spans="1:38" x14ac:dyDescent="0.25">
      <c r="A58" s="1"/>
      <c r="B58" s="159"/>
      <c r="C58" s="159"/>
      <c r="D58" s="19"/>
      <c r="E58" s="17"/>
      <c r="F58" s="17"/>
      <c r="G58" s="17"/>
      <c r="H58" s="17"/>
      <c r="I58" s="17"/>
      <c r="J58" s="17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0">
        <f t="shared" si="9"/>
        <v>0</v>
      </c>
      <c r="AF58" s="18">
        <f t="shared" si="9"/>
        <v>0</v>
      </c>
      <c r="AG58" s="20">
        <f t="shared" si="4"/>
        <v>0</v>
      </c>
      <c r="AJ58" s="116"/>
      <c r="AK58" s="177"/>
      <c r="AL58" s="183"/>
    </row>
    <row r="59" spans="1:38" x14ac:dyDescent="0.25">
      <c r="A59" s="1"/>
      <c r="B59" s="159"/>
      <c r="C59" s="159"/>
      <c r="D59" s="19"/>
      <c r="E59" s="17"/>
      <c r="F59" s="17"/>
      <c r="G59" s="17"/>
      <c r="H59" s="17"/>
      <c r="I59" s="17"/>
      <c r="J59" s="17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0">
        <f t="shared" si="9"/>
        <v>0</v>
      </c>
      <c r="AF59" s="18">
        <f t="shared" si="9"/>
        <v>0</v>
      </c>
      <c r="AG59" s="20">
        <f t="shared" si="4"/>
        <v>0</v>
      </c>
      <c r="AJ59" s="116"/>
      <c r="AK59" s="177"/>
      <c r="AL59" s="183"/>
    </row>
    <row r="60" spans="1:38" x14ac:dyDescent="0.25">
      <c r="A60" s="1"/>
      <c r="B60" s="159"/>
      <c r="C60" s="159"/>
      <c r="D60" s="19"/>
      <c r="E60" s="17"/>
      <c r="F60" s="17"/>
      <c r="G60" s="17"/>
      <c r="H60" s="17"/>
      <c r="I60" s="17"/>
      <c r="J60" s="17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0">
        <f t="shared" si="9"/>
        <v>0</v>
      </c>
      <c r="AF60" s="18">
        <f t="shared" si="9"/>
        <v>0</v>
      </c>
      <c r="AG60" s="20">
        <f t="shared" si="4"/>
        <v>0</v>
      </c>
      <c r="AJ60" s="116"/>
      <c r="AK60" s="177"/>
      <c r="AL60" s="183"/>
    </row>
    <row r="61" spans="1:38" x14ac:dyDescent="0.25">
      <c r="A61" s="1"/>
      <c r="B61" s="159"/>
      <c r="C61" s="159"/>
      <c r="D61" s="19"/>
      <c r="E61" s="17"/>
      <c r="F61" s="17"/>
      <c r="G61" s="17"/>
      <c r="H61" s="17"/>
      <c r="I61" s="17"/>
      <c r="J61" s="17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0">
        <f t="shared" si="9"/>
        <v>0</v>
      </c>
      <c r="AF61" s="18">
        <f t="shared" si="9"/>
        <v>0</v>
      </c>
      <c r="AG61" s="20">
        <f t="shared" si="4"/>
        <v>0</v>
      </c>
      <c r="AJ61" s="116"/>
      <c r="AK61" s="177"/>
      <c r="AL61" s="183"/>
    </row>
    <row r="62" spans="1:38" x14ac:dyDescent="0.25">
      <c r="A62" s="1"/>
      <c r="B62" s="159"/>
      <c r="C62" s="159"/>
      <c r="D62" s="19"/>
      <c r="E62" s="17"/>
      <c r="F62" s="17"/>
      <c r="G62" s="17"/>
      <c r="H62" s="17"/>
      <c r="I62" s="17"/>
      <c r="J62" s="17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0">
        <f t="shared" si="9"/>
        <v>0</v>
      </c>
      <c r="AF62" s="18">
        <f t="shared" si="9"/>
        <v>0</v>
      </c>
      <c r="AG62" s="20">
        <f t="shared" si="4"/>
        <v>0</v>
      </c>
      <c r="AJ62" s="116"/>
      <c r="AK62" s="177"/>
      <c r="AL62" s="183"/>
    </row>
    <row r="63" spans="1:38" x14ac:dyDescent="0.25">
      <c r="A63" s="1"/>
      <c r="B63" s="159"/>
      <c r="C63" s="159"/>
      <c r="D63" s="19"/>
      <c r="E63" s="17"/>
      <c r="F63" s="17"/>
      <c r="G63" s="17"/>
      <c r="H63" s="17"/>
      <c r="I63" s="17"/>
      <c r="J63" s="17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0">
        <f t="shared" si="9"/>
        <v>0</v>
      </c>
      <c r="AF63" s="18">
        <f t="shared" si="9"/>
        <v>0</v>
      </c>
      <c r="AG63" s="20">
        <f t="shared" si="4"/>
        <v>0</v>
      </c>
      <c r="AJ63" s="116"/>
      <c r="AK63" s="177"/>
      <c r="AL63" s="183"/>
    </row>
    <row r="64" spans="1:38" x14ac:dyDescent="0.25">
      <c r="A64" s="1"/>
      <c r="B64" s="159"/>
      <c r="C64" s="159"/>
      <c r="D64" s="19"/>
      <c r="E64" s="17"/>
      <c r="F64" s="17"/>
      <c r="G64" s="17"/>
      <c r="H64" s="17"/>
      <c r="I64" s="17"/>
      <c r="J64" s="17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0">
        <f t="shared" si="9"/>
        <v>0</v>
      </c>
      <c r="AF64" s="18">
        <f t="shared" si="9"/>
        <v>0</v>
      </c>
      <c r="AG64" s="20">
        <f t="shared" si="4"/>
        <v>0</v>
      </c>
      <c r="AJ64" s="116"/>
      <c r="AK64" s="177"/>
      <c r="AL64" s="183"/>
    </row>
    <row r="65" spans="1:38" x14ac:dyDescent="0.25">
      <c r="A65" s="1"/>
      <c r="B65" s="159"/>
      <c r="C65" s="159"/>
      <c r="D65" s="19"/>
      <c r="E65" s="17"/>
      <c r="F65" s="17"/>
      <c r="G65" s="17"/>
      <c r="H65" s="17"/>
      <c r="I65" s="17"/>
      <c r="J65" s="17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20">
        <f t="shared" si="9"/>
        <v>0</v>
      </c>
      <c r="AF65" s="18">
        <f t="shared" si="9"/>
        <v>0</v>
      </c>
      <c r="AG65" s="20">
        <f t="shared" si="4"/>
        <v>0</v>
      </c>
      <c r="AJ65" s="116"/>
      <c r="AK65" s="177"/>
      <c r="AL65" s="183"/>
    </row>
    <row r="66" spans="1:38" x14ac:dyDescent="0.25">
      <c r="A66" s="1"/>
      <c r="B66" s="159"/>
      <c r="C66" s="159"/>
      <c r="D66" s="19"/>
      <c r="E66" s="17"/>
      <c r="F66" s="17"/>
      <c r="G66" s="17"/>
      <c r="H66" s="17"/>
      <c r="I66" s="17"/>
      <c r="J66" s="17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0">
        <f t="shared" si="9"/>
        <v>0</v>
      </c>
      <c r="AF66" s="18">
        <f t="shared" si="9"/>
        <v>0</v>
      </c>
      <c r="AG66" s="20">
        <f t="shared" si="4"/>
        <v>0</v>
      </c>
      <c r="AJ66" s="116"/>
      <c r="AK66" s="177"/>
      <c r="AL66" s="183"/>
    </row>
    <row r="67" spans="1:38" x14ac:dyDescent="0.25">
      <c r="A67" s="1"/>
      <c r="B67" s="159"/>
      <c r="C67" s="159"/>
      <c r="D67" s="19"/>
      <c r="E67" s="17"/>
      <c r="F67" s="17"/>
      <c r="G67" s="17"/>
      <c r="H67" s="17"/>
      <c r="I67" s="17"/>
      <c r="J67" s="17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20">
        <f t="shared" si="9"/>
        <v>0</v>
      </c>
      <c r="AF67" s="18">
        <f t="shared" si="9"/>
        <v>0</v>
      </c>
      <c r="AG67" s="20">
        <f t="shared" si="4"/>
        <v>0</v>
      </c>
      <c r="AJ67" s="116"/>
      <c r="AK67" s="177"/>
      <c r="AL67" s="183"/>
    </row>
    <row r="68" spans="1:38" x14ac:dyDescent="0.25">
      <c r="A68" s="1"/>
      <c r="B68" s="159"/>
      <c r="C68" s="159"/>
      <c r="D68" s="19"/>
      <c r="E68" s="17"/>
      <c r="F68" s="17"/>
      <c r="G68" s="17"/>
      <c r="H68" s="17"/>
      <c r="I68" s="17"/>
      <c r="J68" s="17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20">
        <f t="shared" si="9"/>
        <v>0</v>
      </c>
      <c r="AF68" s="18">
        <f t="shared" si="9"/>
        <v>0</v>
      </c>
      <c r="AG68" s="20">
        <f t="shared" si="4"/>
        <v>0</v>
      </c>
      <c r="AJ68" s="116"/>
      <c r="AK68" s="177"/>
      <c r="AL68" s="183"/>
    </row>
    <row r="69" spans="1:38" x14ac:dyDescent="0.25">
      <c r="A69" s="4"/>
      <c r="B69" s="159"/>
      <c r="C69" s="170"/>
      <c r="D69" s="17"/>
      <c r="E69" s="17"/>
      <c r="F69" s="17"/>
      <c r="G69" s="17"/>
      <c r="H69" s="17"/>
      <c r="I69" s="17"/>
      <c r="J69" s="17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20">
        <f t="shared" si="9"/>
        <v>0</v>
      </c>
      <c r="AF69" s="18">
        <f t="shared" si="9"/>
        <v>0</v>
      </c>
      <c r="AG69" s="18">
        <f t="shared" si="4"/>
        <v>0</v>
      </c>
      <c r="AJ69" s="116"/>
      <c r="AK69" s="177"/>
      <c r="AL69" s="183"/>
    </row>
    <row r="70" spans="1:38" x14ac:dyDescent="0.25">
      <c r="A70" s="1"/>
      <c r="B70" s="159"/>
      <c r="C70" s="159"/>
      <c r="D70" s="19"/>
      <c r="E70" s="17"/>
      <c r="F70" s="17"/>
      <c r="G70" s="17"/>
      <c r="H70" s="17"/>
      <c r="I70" s="17"/>
      <c r="J70" s="17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20">
        <f t="shared" si="9"/>
        <v>0</v>
      </c>
      <c r="AF70" s="18">
        <f t="shared" si="9"/>
        <v>0</v>
      </c>
      <c r="AG70" s="20">
        <f t="shared" si="4"/>
        <v>0</v>
      </c>
      <c r="AJ70" s="116"/>
      <c r="AK70" s="177"/>
      <c r="AL70" s="183"/>
    </row>
    <row r="71" spans="1:38" x14ac:dyDescent="0.25">
      <c r="A71" s="1"/>
      <c r="B71" s="159"/>
      <c r="C71" s="159"/>
      <c r="D71" s="19"/>
      <c r="E71" s="17"/>
      <c r="F71" s="17"/>
      <c r="G71" s="17"/>
      <c r="H71" s="17"/>
      <c r="I71" s="17"/>
      <c r="J71" s="17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>
        <f t="shared" si="9"/>
        <v>0</v>
      </c>
      <c r="AF71" s="18">
        <f t="shared" si="9"/>
        <v>0</v>
      </c>
      <c r="AG71" s="20">
        <f t="shared" si="4"/>
        <v>0</v>
      </c>
      <c r="AJ71" s="116"/>
      <c r="AK71" s="177"/>
      <c r="AL71" s="183"/>
    </row>
    <row r="72" spans="1:38" x14ac:dyDescent="0.25">
      <c r="A72" s="1"/>
      <c r="B72" s="159"/>
      <c r="C72" s="159"/>
      <c r="D72" s="19"/>
      <c r="E72" s="17"/>
      <c r="F72" s="17"/>
      <c r="G72" s="17"/>
      <c r="H72" s="17"/>
      <c r="I72" s="17"/>
      <c r="J72" s="17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>
        <f t="shared" si="9"/>
        <v>0</v>
      </c>
      <c r="AF72" s="18">
        <f t="shared" si="9"/>
        <v>0</v>
      </c>
      <c r="AG72" s="20">
        <f t="shared" si="4"/>
        <v>0</v>
      </c>
      <c r="AJ72" s="116"/>
      <c r="AK72" s="177"/>
      <c r="AL72" s="183"/>
    </row>
    <row r="73" spans="1:38" x14ac:dyDescent="0.25">
      <c r="A73" s="1"/>
      <c r="B73" s="159"/>
      <c r="C73" s="159"/>
      <c r="D73" s="19"/>
      <c r="E73" s="17"/>
      <c r="F73" s="17"/>
      <c r="G73" s="17"/>
      <c r="H73" s="17"/>
      <c r="I73" s="17"/>
      <c r="J73" s="17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>
        <f t="shared" si="9"/>
        <v>0</v>
      </c>
      <c r="AF73" s="18">
        <f t="shared" si="9"/>
        <v>0</v>
      </c>
      <c r="AG73" s="20">
        <f t="shared" si="4"/>
        <v>0</v>
      </c>
      <c r="AJ73" s="116"/>
      <c r="AK73" s="177"/>
      <c r="AL73" s="183"/>
    </row>
    <row r="74" spans="1:38" x14ac:dyDescent="0.25">
      <c r="A74" s="1"/>
      <c r="B74" s="159"/>
      <c r="C74" s="159"/>
      <c r="D74" s="19"/>
      <c r="E74" s="17"/>
      <c r="F74" s="17"/>
      <c r="G74" s="17"/>
      <c r="H74" s="17"/>
      <c r="I74" s="17"/>
      <c r="J74" s="17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>
        <f t="shared" si="9"/>
        <v>0</v>
      </c>
      <c r="AF74" s="18">
        <f t="shared" si="9"/>
        <v>0</v>
      </c>
      <c r="AG74" s="20">
        <f t="shared" si="4"/>
        <v>0</v>
      </c>
      <c r="AJ74" s="116"/>
      <c r="AK74" s="177"/>
      <c r="AL74" s="183"/>
    </row>
    <row r="75" spans="1:38" x14ac:dyDescent="0.25">
      <c r="A75" s="1"/>
      <c r="B75" s="159"/>
      <c r="C75" s="159"/>
      <c r="D75" s="19"/>
      <c r="E75" s="17"/>
      <c r="F75" s="17"/>
      <c r="G75" s="17"/>
      <c r="H75" s="17"/>
      <c r="I75" s="17"/>
      <c r="J75" s="17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>
        <f t="shared" si="9"/>
        <v>0</v>
      </c>
      <c r="AF75" s="18">
        <f t="shared" si="9"/>
        <v>0</v>
      </c>
      <c r="AG75" s="20">
        <f t="shared" si="4"/>
        <v>0</v>
      </c>
      <c r="AJ75" s="116"/>
      <c r="AK75" s="177"/>
      <c r="AL75" s="183"/>
    </row>
    <row r="76" spans="1:38" x14ac:dyDescent="0.25">
      <c r="A76" s="1"/>
      <c r="B76" s="159"/>
      <c r="C76" s="159"/>
      <c r="D76" s="19"/>
      <c r="E76" s="17"/>
      <c r="F76" s="17"/>
      <c r="G76" s="17"/>
      <c r="H76" s="17"/>
      <c r="I76" s="17"/>
      <c r="J76" s="17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>
        <f t="shared" si="9"/>
        <v>0</v>
      </c>
      <c r="AF76" s="18">
        <f t="shared" si="9"/>
        <v>0</v>
      </c>
      <c r="AG76" s="20">
        <f t="shared" si="4"/>
        <v>0</v>
      </c>
      <c r="AJ76" s="116"/>
      <c r="AK76" s="177"/>
      <c r="AL76" s="183"/>
    </row>
    <row r="77" spans="1:38" x14ac:dyDescent="0.25">
      <c r="A77" s="1"/>
      <c r="B77" s="159"/>
      <c r="C77" s="159"/>
      <c r="D77" s="19"/>
      <c r="E77" s="17"/>
      <c r="F77" s="17"/>
      <c r="G77" s="17"/>
      <c r="H77" s="17"/>
      <c r="I77" s="17"/>
      <c r="J77" s="17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>
        <f t="shared" si="9"/>
        <v>0</v>
      </c>
      <c r="AF77" s="18">
        <f t="shared" si="9"/>
        <v>0</v>
      </c>
      <c r="AG77" s="20">
        <f t="shared" si="4"/>
        <v>0</v>
      </c>
      <c r="AJ77" s="116"/>
      <c r="AK77" s="177"/>
      <c r="AL77" s="183"/>
    </row>
    <row r="78" spans="1:38" x14ac:dyDescent="0.25">
      <c r="A78" s="1"/>
      <c r="B78" s="159"/>
      <c r="C78" s="159"/>
      <c r="D78" s="19"/>
      <c r="E78" s="17"/>
      <c r="F78" s="17"/>
      <c r="G78" s="17"/>
      <c r="H78" s="17"/>
      <c r="I78" s="17"/>
      <c r="J78" s="17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>
        <f t="shared" si="9"/>
        <v>0</v>
      </c>
      <c r="AF78" s="18">
        <f t="shared" si="9"/>
        <v>0</v>
      </c>
      <c r="AG78" s="20">
        <f t="shared" si="4"/>
        <v>0</v>
      </c>
      <c r="AJ78" s="116"/>
      <c r="AK78" s="177"/>
      <c r="AL78" s="183"/>
    </row>
    <row r="79" spans="1:38" x14ac:dyDescent="0.25">
      <c r="A79" s="1"/>
      <c r="B79" s="159"/>
      <c r="C79" s="159"/>
      <c r="D79" s="19"/>
      <c r="E79" s="17"/>
      <c r="F79" s="17"/>
      <c r="G79" s="17"/>
      <c r="H79" s="17"/>
      <c r="I79" s="17"/>
      <c r="J79" s="17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>
        <f t="shared" si="9"/>
        <v>0</v>
      </c>
      <c r="AF79" s="18">
        <f t="shared" si="9"/>
        <v>0</v>
      </c>
      <c r="AG79" s="20">
        <f t="shared" si="4"/>
        <v>0</v>
      </c>
      <c r="AJ79" s="116"/>
      <c r="AK79" s="177"/>
      <c r="AL79" s="183"/>
    </row>
    <row r="80" spans="1:38" x14ac:dyDescent="0.25">
      <c r="A80" s="1"/>
      <c r="B80" s="159"/>
      <c r="C80" s="159"/>
      <c r="D80" s="19"/>
      <c r="E80" s="17"/>
      <c r="F80" s="17"/>
      <c r="G80" s="17"/>
      <c r="H80" s="17"/>
      <c r="I80" s="17"/>
      <c r="J80" s="17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>
        <f t="shared" si="9"/>
        <v>0</v>
      </c>
      <c r="AF80" s="18">
        <f t="shared" si="9"/>
        <v>0</v>
      </c>
      <c r="AG80" s="20">
        <f t="shared" si="4"/>
        <v>0</v>
      </c>
      <c r="AJ80" s="116"/>
      <c r="AK80" s="177"/>
      <c r="AL80" s="183"/>
    </row>
    <row r="81" spans="1:38" x14ac:dyDescent="0.25">
      <c r="A81" s="1"/>
      <c r="B81" s="159"/>
      <c r="C81" s="159"/>
      <c r="D81" s="19"/>
      <c r="E81" s="17"/>
      <c r="F81" s="17"/>
      <c r="G81" s="17"/>
      <c r="H81" s="17"/>
      <c r="I81" s="17"/>
      <c r="J81" s="17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>
        <f t="shared" si="9"/>
        <v>0</v>
      </c>
      <c r="AF81" s="18">
        <f t="shared" si="9"/>
        <v>0</v>
      </c>
      <c r="AG81" s="20">
        <f t="shared" si="4"/>
        <v>0</v>
      </c>
      <c r="AJ81" s="116"/>
      <c r="AK81" s="177"/>
      <c r="AL81" s="183"/>
    </row>
    <row r="82" spans="1:38" x14ac:dyDescent="0.25">
      <c r="A82" s="1"/>
      <c r="B82" s="159"/>
      <c r="C82" s="159"/>
      <c r="D82" s="19"/>
      <c r="E82" s="17"/>
      <c r="F82" s="17"/>
      <c r="G82" s="17"/>
      <c r="H82" s="17"/>
      <c r="I82" s="17"/>
      <c r="J82" s="17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>
        <f t="shared" si="9"/>
        <v>0</v>
      </c>
      <c r="AF82" s="18">
        <f t="shared" si="9"/>
        <v>0</v>
      </c>
      <c r="AG82" s="20">
        <f t="shared" si="4"/>
        <v>0</v>
      </c>
      <c r="AJ82" s="116"/>
      <c r="AK82" s="177"/>
      <c r="AL82" s="183"/>
    </row>
    <row r="83" spans="1:38" x14ac:dyDescent="0.25">
      <c r="A83" s="1"/>
      <c r="B83" s="159"/>
      <c r="C83" s="159"/>
      <c r="D83" s="19"/>
      <c r="E83" s="17"/>
      <c r="F83" s="17"/>
      <c r="G83" s="17"/>
      <c r="H83" s="17"/>
      <c r="I83" s="17"/>
      <c r="J83" s="17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>
        <f t="shared" si="9"/>
        <v>0</v>
      </c>
      <c r="AF83" s="18">
        <f t="shared" si="9"/>
        <v>0</v>
      </c>
      <c r="AG83" s="20">
        <f t="shared" si="4"/>
        <v>0</v>
      </c>
      <c r="AJ83" s="116"/>
      <c r="AK83" s="177"/>
      <c r="AL83" s="183"/>
    </row>
    <row r="84" spans="1:38" x14ac:dyDescent="0.25">
      <c r="A84" s="1"/>
      <c r="B84" s="159"/>
      <c r="C84" s="159"/>
      <c r="D84" s="19"/>
      <c r="E84" s="17"/>
      <c r="F84" s="17"/>
      <c r="G84" s="17"/>
      <c r="H84" s="17"/>
      <c r="I84" s="17"/>
      <c r="J84" s="17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>
        <f t="shared" si="9"/>
        <v>0</v>
      </c>
      <c r="AF84" s="18">
        <f t="shared" si="9"/>
        <v>0</v>
      </c>
      <c r="AG84" s="20">
        <f t="shared" si="4"/>
        <v>0</v>
      </c>
      <c r="AJ84" s="116"/>
      <c r="AK84" s="177"/>
      <c r="AL84" s="183"/>
    </row>
    <row r="85" spans="1:38" ht="15.75" thickBot="1" x14ac:dyDescent="0.3">
      <c r="A85" s="24"/>
      <c r="B85" s="160"/>
      <c r="C85" s="160"/>
      <c r="D85" s="25"/>
      <c r="E85" s="78"/>
      <c r="F85" s="78"/>
      <c r="G85" s="78"/>
      <c r="H85" s="78"/>
      <c r="I85" s="78"/>
      <c r="J85" s="7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>
        <f t="shared" si="9"/>
        <v>0</v>
      </c>
      <c r="AF85" s="18">
        <f t="shared" si="9"/>
        <v>0</v>
      </c>
      <c r="AG85" s="26">
        <f t="shared" si="4"/>
        <v>0</v>
      </c>
      <c r="AJ85" s="116"/>
      <c r="AK85" s="177"/>
      <c r="AL85" s="183"/>
    </row>
    <row r="86" spans="1:38" ht="15.75" thickBot="1" x14ac:dyDescent="0.3">
      <c r="A86" s="102"/>
      <c r="B86" s="13" t="s">
        <v>122</v>
      </c>
      <c r="C86" s="13"/>
      <c r="D86" s="98"/>
      <c r="E86" s="98"/>
      <c r="F86" s="98"/>
      <c r="G86" s="98"/>
      <c r="H86" s="98"/>
      <c r="I86" s="98"/>
      <c r="J86" s="98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J86" s="186"/>
      <c r="AK86" s="178"/>
      <c r="AL86" s="184"/>
    </row>
    <row r="87" spans="1:38" x14ac:dyDescent="0.25">
      <c r="A87" s="27" t="s">
        <v>9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7" t="s">
        <v>12</v>
      </c>
      <c r="V87" s="27"/>
      <c r="W87" s="28"/>
      <c r="X87" s="28"/>
      <c r="Y87" s="28"/>
      <c r="Z87" s="28"/>
      <c r="AA87" s="28"/>
      <c r="AB87" s="28"/>
      <c r="AC87" s="28"/>
      <c r="AD87" s="28"/>
      <c r="AE87" s="27" t="s">
        <v>11</v>
      </c>
      <c r="AF87" s="28"/>
      <c r="AG87" s="28"/>
    </row>
    <row r="88" spans="1:38" x14ac:dyDescent="0.25">
      <c r="A88" s="27" t="s">
        <v>34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7" t="s">
        <v>12</v>
      </c>
      <c r="V88" s="27"/>
      <c r="W88" s="28"/>
      <c r="X88" s="28"/>
      <c r="Y88" s="28"/>
      <c r="Z88" s="28"/>
      <c r="AA88" s="28"/>
      <c r="AB88" s="28"/>
      <c r="AC88" s="28"/>
      <c r="AD88" s="28"/>
      <c r="AE88" s="27" t="s">
        <v>11</v>
      </c>
      <c r="AF88" s="28"/>
      <c r="AG88" s="28"/>
    </row>
  </sheetData>
  <mergeCells count="21">
    <mergeCell ref="O6:P6"/>
    <mergeCell ref="Q6:R6"/>
    <mergeCell ref="S6:T6"/>
    <mergeCell ref="U6:V6"/>
    <mergeCell ref="W6:X6"/>
    <mergeCell ref="A1:AD2"/>
    <mergeCell ref="AE1:AG6"/>
    <mergeCell ref="A3:V4"/>
    <mergeCell ref="W3:AD4"/>
    <mergeCell ref="A5:D6"/>
    <mergeCell ref="E5:F6"/>
    <mergeCell ref="G5:G6"/>
    <mergeCell ref="H5:H6"/>
    <mergeCell ref="I5:I6"/>
    <mergeCell ref="AA6:AB6"/>
    <mergeCell ref="AC6:AD6"/>
    <mergeCell ref="J5:J6"/>
    <mergeCell ref="K5:AD5"/>
    <mergeCell ref="K6:L6"/>
    <mergeCell ref="M6:N6"/>
    <mergeCell ref="Y6:Z6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3"/>
  <sheetViews>
    <sheetView topLeftCell="M1" workbookViewId="0">
      <selection activeCell="AA15" sqref="AA15"/>
    </sheetView>
  </sheetViews>
  <sheetFormatPr baseColWidth="10" defaultRowHeight="15" x14ac:dyDescent="0.25"/>
  <cols>
    <col min="1" max="1" width="9.28515625" customWidth="1"/>
    <col min="2" max="2" width="50.140625" customWidth="1"/>
    <col min="3" max="4" width="11.28515625" bestFit="1" customWidth="1"/>
    <col min="5" max="5" width="10.42578125" bestFit="1" customWidth="1"/>
    <col min="6" max="6" width="11.85546875" bestFit="1" customWidth="1"/>
    <col min="7" max="7" width="9.28515625" customWidth="1"/>
    <col min="8" max="8" width="10.42578125" customWidth="1"/>
    <col min="9" max="9" width="8.140625" customWidth="1"/>
    <col min="10" max="10" width="12.140625" customWidth="1"/>
    <col min="11" max="11" width="11.85546875" bestFit="1" customWidth="1"/>
    <col min="12" max="12" width="9.28515625" bestFit="1" customWidth="1"/>
    <col min="13" max="28" width="8" bestFit="1" customWidth="1"/>
    <col min="29" max="30" width="9" bestFit="1" customWidth="1"/>
    <col min="31" max="31" width="11.85546875" bestFit="1" customWidth="1"/>
    <col min="32" max="32" width="13.7109375" bestFit="1" customWidth="1"/>
    <col min="36" max="36" width="12.140625" bestFit="1" customWidth="1"/>
    <col min="37" max="37" width="16.42578125" customWidth="1"/>
    <col min="38" max="38" width="12.140625" bestFit="1" customWidth="1"/>
    <col min="39" max="39" width="12.42578125" customWidth="1"/>
    <col min="45" max="45" width="25" customWidth="1"/>
    <col min="46" max="46" width="23.28515625" customWidth="1"/>
  </cols>
  <sheetData>
    <row r="1" spans="1:38" x14ac:dyDescent="0.25">
      <c r="A1" s="288" t="s">
        <v>67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52" t="s">
        <v>8</v>
      </c>
      <c r="AF1" s="253"/>
      <c r="AG1" s="254"/>
    </row>
    <row r="2" spans="1:38" ht="15.75" thickBot="1" x14ac:dyDescent="0.3">
      <c r="A2" s="290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55"/>
      <c r="AF2" s="256"/>
      <c r="AG2" s="257"/>
    </row>
    <row r="3" spans="1:38" x14ac:dyDescent="0.25">
      <c r="A3" s="261" t="s">
        <v>162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3"/>
      <c r="W3" s="268" t="s">
        <v>11</v>
      </c>
      <c r="X3" s="269"/>
      <c r="Y3" s="269"/>
      <c r="Z3" s="269"/>
      <c r="AA3" s="269"/>
      <c r="AB3" s="269"/>
      <c r="AC3" s="269"/>
      <c r="AD3" s="270"/>
      <c r="AE3" s="255"/>
      <c r="AF3" s="256"/>
      <c r="AG3" s="257"/>
    </row>
    <row r="4" spans="1:38" ht="15.75" thickBot="1" x14ac:dyDescent="0.3">
      <c r="A4" s="264"/>
      <c r="B4" s="265"/>
      <c r="C4" s="265"/>
      <c r="D4" s="265"/>
      <c r="E4" s="265"/>
      <c r="F4" s="265"/>
      <c r="G4" s="265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W4" s="271"/>
      <c r="X4" s="272"/>
      <c r="Y4" s="272"/>
      <c r="Z4" s="272"/>
      <c r="AA4" s="272"/>
      <c r="AB4" s="272"/>
      <c r="AC4" s="272"/>
      <c r="AD4" s="273"/>
      <c r="AE4" s="255"/>
      <c r="AF4" s="256"/>
      <c r="AG4" s="257"/>
    </row>
    <row r="5" spans="1:38" ht="24" customHeight="1" thickBot="1" x14ac:dyDescent="0.3">
      <c r="A5" s="274" t="s">
        <v>59</v>
      </c>
      <c r="B5" s="275"/>
      <c r="C5" s="275"/>
      <c r="D5" s="275"/>
      <c r="E5" s="280" t="s">
        <v>68</v>
      </c>
      <c r="F5" s="292"/>
      <c r="G5" s="278" t="s">
        <v>149</v>
      </c>
      <c r="H5" s="280" t="s">
        <v>141</v>
      </c>
      <c r="I5" s="280" t="s">
        <v>69</v>
      </c>
      <c r="J5" s="280" t="s">
        <v>70</v>
      </c>
      <c r="K5" s="282" t="s">
        <v>71</v>
      </c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4"/>
      <c r="AE5" s="255"/>
      <c r="AF5" s="256"/>
      <c r="AG5" s="257"/>
    </row>
    <row r="6" spans="1:38" ht="15.75" customHeight="1" thickBot="1" x14ac:dyDescent="0.3">
      <c r="A6" s="276"/>
      <c r="B6" s="277"/>
      <c r="C6" s="277"/>
      <c r="D6" s="277"/>
      <c r="E6" s="281"/>
      <c r="F6" s="293"/>
      <c r="G6" s="279"/>
      <c r="H6" s="281"/>
      <c r="I6" s="281"/>
      <c r="J6" s="281"/>
      <c r="K6" s="287" t="s">
        <v>72</v>
      </c>
      <c r="L6" s="285"/>
      <c r="M6" s="285" t="s">
        <v>73</v>
      </c>
      <c r="N6" s="285"/>
      <c r="O6" s="285" t="s">
        <v>74</v>
      </c>
      <c r="P6" s="285"/>
      <c r="Q6" s="285" t="s">
        <v>75</v>
      </c>
      <c r="R6" s="285"/>
      <c r="S6" s="285" t="s">
        <v>76</v>
      </c>
      <c r="T6" s="285"/>
      <c r="U6" s="285" t="s">
        <v>77</v>
      </c>
      <c r="V6" s="285"/>
      <c r="W6" s="285" t="s">
        <v>78</v>
      </c>
      <c r="X6" s="285"/>
      <c r="Y6" s="285" t="s">
        <v>158</v>
      </c>
      <c r="Z6" s="285"/>
      <c r="AA6" s="285" t="s">
        <v>159</v>
      </c>
      <c r="AB6" s="285"/>
      <c r="AC6" s="285" t="s">
        <v>5</v>
      </c>
      <c r="AD6" s="286"/>
      <c r="AE6" s="258"/>
      <c r="AF6" s="259"/>
      <c r="AG6" s="260"/>
    </row>
    <row r="7" spans="1:38" s="176" customFormat="1" ht="24.75" customHeight="1" thickBot="1" x14ac:dyDescent="0.3">
      <c r="A7" s="13" t="s">
        <v>56</v>
      </c>
      <c r="B7" s="109" t="s">
        <v>202</v>
      </c>
      <c r="C7" s="13" t="s">
        <v>180</v>
      </c>
      <c r="D7" s="13" t="s">
        <v>181</v>
      </c>
      <c r="E7" s="110" t="s">
        <v>81</v>
      </c>
      <c r="F7" s="110" t="s">
        <v>82</v>
      </c>
      <c r="G7" s="13" t="s">
        <v>150</v>
      </c>
      <c r="H7" s="110" t="s">
        <v>151</v>
      </c>
      <c r="I7" s="110" t="s">
        <v>182</v>
      </c>
      <c r="J7" s="110" t="s">
        <v>183</v>
      </c>
      <c r="K7" s="166" t="s">
        <v>20</v>
      </c>
      <c r="L7" s="166" t="s">
        <v>19</v>
      </c>
      <c r="M7" s="110" t="s">
        <v>22</v>
      </c>
      <c r="N7" s="110" t="s">
        <v>21</v>
      </c>
      <c r="O7" s="110" t="s">
        <v>40</v>
      </c>
      <c r="P7" s="110" t="s">
        <v>41</v>
      </c>
      <c r="Q7" s="110" t="s">
        <v>84</v>
      </c>
      <c r="R7" s="110" t="s">
        <v>85</v>
      </c>
      <c r="S7" s="110" t="s">
        <v>86</v>
      </c>
      <c r="T7" s="110" t="s">
        <v>87</v>
      </c>
      <c r="U7" s="110" t="s">
        <v>88</v>
      </c>
      <c r="V7" s="110" t="s">
        <v>89</v>
      </c>
      <c r="W7" s="110" t="s">
        <v>90</v>
      </c>
      <c r="X7" s="110" t="s">
        <v>91</v>
      </c>
      <c r="Y7" s="110" t="s">
        <v>92</v>
      </c>
      <c r="Z7" s="110" t="s">
        <v>93</v>
      </c>
      <c r="AA7" s="110" t="s">
        <v>94</v>
      </c>
      <c r="AB7" s="110" t="s">
        <v>95</v>
      </c>
      <c r="AC7" s="110" t="s">
        <v>96</v>
      </c>
      <c r="AD7" s="110" t="s">
        <v>97</v>
      </c>
      <c r="AE7" s="110" t="s">
        <v>98</v>
      </c>
      <c r="AF7" s="110" t="s">
        <v>170</v>
      </c>
      <c r="AG7" s="110" t="s">
        <v>18</v>
      </c>
      <c r="AJ7" s="185" t="s">
        <v>164</v>
      </c>
      <c r="AK7" s="179" t="s">
        <v>165</v>
      </c>
      <c r="AL7" s="199" t="s">
        <v>161</v>
      </c>
    </row>
    <row r="8" spans="1:38" x14ac:dyDescent="0.25">
      <c r="A8" s="111">
        <v>1</v>
      </c>
      <c r="B8" s="169" t="s">
        <v>143</v>
      </c>
      <c r="C8" s="167"/>
      <c r="D8" s="112"/>
      <c r="E8" s="112"/>
      <c r="F8" s="112"/>
      <c r="G8" s="112"/>
      <c r="H8" s="112"/>
      <c r="I8" s="112"/>
      <c r="J8" s="112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4"/>
      <c r="AJ8" s="214"/>
      <c r="AK8" s="215"/>
      <c r="AL8" s="216"/>
    </row>
    <row r="9" spans="1:38" x14ac:dyDescent="0.25">
      <c r="A9" s="115">
        <v>1.1000000000000001</v>
      </c>
      <c r="B9" s="120" t="s">
        <v>139</v>
      </c>
      <c r="C9" s="120"/>
      <c r="D9" s="81"/>
      <c r="E9" s="81"/>
      <c r="F9" s="81"/>
      <c r="G9" s="81"/>
      <c r="H9" s="81"/>
      <c r="I9" s="81"/>
      <c r="J9" s="81"/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f t="shared" ref="AE8:AE39" si="0">SUM(K9,M9,O9,Q9,S9,U9,W9,Y9,AA9,AC9)</f>
        <v>0</v>
      </c>
      <c r="AF9" s="18">
        <f t="shared" ref="AF8:AF39" si="1">SUM(L9,N9,P9,R9,T9,V9,X9,Z9,AB9,AD9)</f>
        <v>0</v>
      </c>
      <c r="AG9" s="20">
        <f>SUM(Tabla22231113[[#This Row],[Total CUP]:[Total CUC]])</f>
        <v>0</v>
      </c>
      <c r="AJ9" s="116"/>
      <c r="AK9" s="177"/>
      <c r="AL9" s="183"/>
    </row>
    <row r="10" spans="1:38" ht="17.25" customHeight="1" x14ac:dyDescent="0.25">
      <c r="A10" s="117">
        <v>1.2</v>
      </c>
      <c r="B10" s="120" t="s">
        <v>140</v>
      </c>
      <c r="C10" s="120"/>
      <c r="D10" s="81"/>
      <c r="E10" s="81"/>
      <c r="F10" s="81"/>
      <c r="G10" s="81"/>
      <c r="H10" s="81"/>
      <c r="I10" s="81"/>
      <c r="J10" s="81"/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f t="shared" si="0"/>
        <v>0</v>
      </c>
      <c r="AF10" s="18">
        <f t="shared" si="1"/>
        <v>0</v>
      </c>
      <c r="AG10" s="20">
        <f>SUM(Tabla22231113[[#This Row],[Total CUP]:[Total CUC]])</f>
        <v>0</v>
      </c>
      <c r="AJ10" s="116"/>
      <c r="AK10" s="177"/>
      <c r="AL10" s="183"/>
    </row>
    <row r="11" spans="1:38" ht="17.25" customHeight="1" x14ac:dyDescent="0.25">
      <c r="A11" s="117"/>
      <c r="B11" s="120"/>
      <c r="C11" s="171"/>
      <c r="D11" s="64"/>
      <c r="E11" s="74"/>
      <c r="F11" s="74"/>
      <c r="G11" s="74"/>
      <c r="H11" s="74"/>
      <c r="I11" s="74"/>
      <c r="J11" s="74"/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f t="shared" si="0"/>
        <v>0</v>
      </c>
      <c r="AF11" s="18">
        <f t="shared" si="1"/>
        <v>0</v>
      </c>
      <c r="AG11" s="20">
        <f>SUM(Tabla22231113[[#This Row],[Total CUP]:[Total CUC]])</f>
        <v>0</v>
      </c>
      <c r="AJ11" s="116"/>
      <c r="AK11" s="177"/>
      <c r="AL11" s="183"/>
    </row>
    <row r="12" spans="1:38" ht="17.25" customHeight="1" x14ac:dyDescent="0.25">
      <c r="A12" s="117"/>
      <c r="B12" s="126"/>
      <c r="C12" s="171"/>
      <c r="D12" s="64"/>
      <c r="E12" s="74"/>
      <c r="F12" s="74"/>
      <c r="G12" s="74"/>
      <c r="H12" s="74"/>
      <c r="I12" s="74"/>
      <c r="J12" s="74"/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f t="shared" si="0"/>
        <v>0</v>
      </c>
      <c r="AF12" s="18">
        <f t="shared" si="1"/>
        <v>0</v>
      </c>
      <c r="AG12" s="20">
        <f>SUM(Tabla22231113[[#This Row],[Total CUP]:[Total CUC]])</f>
        <v>0</v>
      </c>
      <c r="AJ12" s="116"/>
      <c r="AK12" s="177"/>
      <c r="AL12" s="183"/>
    </row>
    <row r="13" spans="1:38" x14ac:dyDescent="0.25">
      <c r="A13" s="117"/>
      <c r="B13" s="172"/>
      <c r="C13" s="120"/>
      <c r="D13" s="64"/>
      <c r="E13" s="74"/>
      <c r="F13" s="74"/>
      <c r="G13" s="74"/>
      <c r="H13" s="74"/>
      <c r="I13" s="74"/>
      <c r="J13" s="74"/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f t="shared" si="0"/>
        <v>0</v>
      </c>
      <c r="AF13" s="18">
        <f t="shared" si="1"/>
        <v>0</v>
      </c>
      <c r="AG13" s="20">
        <f>SUM(Tabla22231113[[#This Row],[Total CUP]:[Total CUC]])</f>
        <v>0</v>
      </c>
      <c r="AJ13" s="217"/>
      <c r="AK13" s="218"/>
      <c r="AL13" s="219"/>
    </row>
    <row r="14" spans="1:38" x14ac:dyDescent="0.25">
      <c r="A14" s="117"/>
      <c r="B14" s="120"/>
      <c r="C14" s="171"/>
      <c r="D14" s="64"/>
      <c r="E14" s="74"/>
      <c r="F14" s="74"/>
      <c r="G14" s="74"/>
      <c r="H14" s="74"/>
      <c r="I14" s="74"/>
      <c r="J14" s="74"/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f t="shared" si="0"/>
        <v>0</v>
      </c>
      <c r="AF14" s="18">
        <f t="shared" si="1"/>
        <v>0</v>
      </c>
      <c r="AG14" s="20">
        <f>SUM(Tabla22231113[[#This Row],[Total CUP]:[Total CUC]])</f>
        <v>0</v>
      </c>
      <c r="AJ14" s="116"/>
      <c r="AK14" s="177"/>
      <c r="AL14" s="183"/>
    </row>
    <row r="15" spans="1:38" x14ac:dyDescent="0.25">
      <c r="A15" s="117"/>
      <c r="B15" s="120"/>
      <c r="C15" s="171"/>
      <c r="D15" s="64"/>
      <c r="E15" s="74"/>
      <c r="F15" s="74"/>
      <c r="G15" s="74"/>
      <c r="H15" s="74"/>
      <c r="I15" s="74"/>
      <c r="J15" s="74"/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f t="shared" si="0"/>
        <v>0</v>
      </c>
      <c r="AF15" s="18">
        <f t="shared" si="1"/>
        <v>0</v>
      </c>
      <c r="AG15" s="20">
        <f>SUM(Tabla22231113[[#This Row],[Total CUP]:[Total CUC]])</f>
        <v>0</v>
      </c>
      <c r="AJ15" s="116"/>
      <c r="AK15" s="177"/>
      <c r="AL15" s="183"/>
    </row>
    <row r="16" spans="1:38" x14ac:dyDescent="0.25">
      <c r="A16" s="117"/>
      <c r="B16" s="126"/>
      <c r="C16" s="126"/>
      <c r="D16" s="81"/>
      <c r="E16" s="81"/>
      <c r="F16" s="81"/>
      <c r="G16" s="81"/>
      <c r="H16" s="81"/>
      <c r="I16" s="81"/>
      <c r="J16" s="81"/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f t="shared" si="0"/>
        <v>0</v>
      </c>
      <c r="AF16" s="18">
        <f t="shared" si="1"/>
        <v>0</v>
      </c>
      <c r="AG16" s="20">
        <f>SUM(Tabla22231113[[#This Row],[Total CUP]:[Total CUC]])</f>
        <v>0</v>
      </c>
      <c r="AJ16" s="116"/>
      <c r="AK16" s="177"/>
      <c r="AL16" s="183"/>
    </row>
    <row r="17" spans="1:38" x14ac:dyDescent="0.25">
      <c r="A17" s="117"/>
      <c r="B17" s="180"/>
      <c r="C17" s="173"/>
      <c r="D17" s="64"/>
      <c r="E17" s="74"/>
      <c r="F17" s="74"/>
      <c r="G17" s="74"/>
      <c r="H17" s="74"/>
      <c r="I17" s="74"/>
      <c r="J17" s="74"/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f t="shared" si="0"/>
        <v>0</v>
      </c>
      <c r="AF17" s="18">
        <f t="shared" si="1"/>
        <v>0</v>
      </c>
      <c r="AG17" s="20">
        <f>SUM(Tabla22231113[[#This Row],[Total CUP]:[Total CUC]])</f>
        <v>0</v>
      </c>
      <c r="AJ17" s="116"/>
      <c r="AK17" s="177"/>
      <c r="AL17" s="183"/>
    </row>
    <row r="18" spans="1:38" x14ac:dyDescent="0.25">
      <c r="A18" s="132"/>
      <c r="B18" s="175" t="s">
        <v>136</v>
      </c>
      <c r="C18" s="384"/>
      <c r="D18" s="64"/>
      <c r="E18" s="74"/>
      <c r="F18" s="74"/>
      <c r="G18" s="74"/>
      <c r="H18" s="74"/>
      <c r="I18" s="74"/>
      <c r="J18" s="74"/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f t="shared" si="0"/>
        <v>0</v>
      </c>
      <c r="AF18" s="18">
        <f t="shared" si="1"/>
        <v>0</v>
      </c>
      <c r="AG18" s="20">
        <f>SUM(Tabla22231113[[#This Row],[Total CUP]:[Total CUC]])</f>
        <v>0</v>
      </c>
      <c r="AJ18" s="217"/>
      <c r="AK18" s="218"/>
      <c r="AL18" s="219"/>
    </row>
    <row r="19" spans="1:38" x14ac:dyDescent="0.25">
      <c r="A19" s="139">
        <v>2</v>
      </c>
      <c r="B19" s="169" t="s">
        <v>145</v>
      </c>
      <c r="C19" s="169"/>
      <c r="D19" s="141"/>
      <c r="E19" s="141"/>
      <c r="F19" s="141"/>
      <c r="G19" s="141"/>
      <c r="H19" s="141"/>
      <c r="I19" s="141"/>
      <c r="J19" s="141"/>
      <c r="K19" s="113">
        <f>SUBTOTAL(109,K8:K18)</f>
        <v>0</v>
      </c>
      <c r="L19" s="113">
        <f t="shared" ref="L19:AD19" si="2">SUBTOTAL(109,L8:L18)</f>
        <v>0</v>
      </c>
      <c r="M19" s="113">
        <f t="shared" si="2"/>
        <v>0</v>
      </c>
      <c r="N19" s="113">
        <f t="shared" si="2"/>
        <v>0</v>
      </c>
      <c r="O19" s="113">
        <f t="shared" si="2"/>
        <v>0</v>
      </c>
      <c r="P19" s="113">
        <f t="shared" si="2"/>
        <v>0</v>
      </c>
      <c r="Q19" s="113">
        <f t="shared" si="2"/>
        <v>0</v>
      </c>
      <c r="R19" s="113">
        <f t="shared" si="2"/>
        <v>0</v>
      </c>
      <c r="S19" s="113">
        <f t="shared" si="2"/>
        <v>0</v>
      </c>
      <c r="T19" s="113">
        <f t="shared" si="2"/>
        <v>0</v>
      </c>
      <c r="U19" s="113">
        <f t="shared" si="2"/>
        <v>0</v>
      </c>
      <c r="V19" s="113">
        <f t="shared" si="2"/>
        <v>0</v>
      </c>
      <c r="W19" s="113">
        <f t="shared" si="2"/>
        <v>0</v>
      </c>
      <c r="X19" s="113">
        <f t="shared" si="2"/>
        <v>0</v>
      </c>
      <c r="Y19" s="113">
        <f t="shared" si="2"/>
        <v>0</v>
      </c>
      <c r="Z19" s="113">
        <f t="shared" si="2"/>
        <v>0</v>
      </c>
      <c r="AA19" s="113">
        <f t="shared" si="2"/>
        <v>0</v>
      </c>
      <c r="AB19" s="113">
        <f t="shared" si="2"/>
        <v>0</v>
      </c>
      <c r="AC19" s="113">
        <f t="shared" si="2"/>
        <v>0</v>
      </c>
      <c r="AD19" s="113">
        <f t="shared" si="2"/>
        <v>0</v>
      </c>
      <c r="AE19" s="113">
        <f t="shared" si="0"/>
        <v>0</v>
      </c>
      <c r="AF19" s="113">
        <f t="shared" si="1"/>
        <v>0</v>
      </c>
      <c r="AG19" s="114">
        <f>SUM(Tabla22231113[[#This Row],[Total CUP]:[Total CUC]])</f>
        <v>0</v>
      </c>
      <c r="AJ19" s="116"/>
      <c r="AK19" s="177"/>
      <c r="AL19" s="183"/>
    </row>
    <row r="20" spans="1:38" x14ac:dyDescent="0.25">
      <c r="A20" s="79">
        <v>2.1</v>
      </c>
      <c r="B20" s="120" t="s">
        <v>147</v>
      </c>
      <c r="C20" s="120"/>
      <c r="D20" s="81"/>
      <c r="E20" s="81"/>
      <c r="F20" s="81"/>
      <c r="G20" s="81"/>
      <c r="H20" s="81"/>
      <c r="I20" s="81"/>
      <c r="J20" s="81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20"/>
      <c r="AJ20" s="116"/>
      <c r="AK20" s="177"/>
      <c r="AL20" s="183"/>
    </row>
    <row r="21" spans="1:38" x14ac:dyDescent="0.25">
      <c r="A21" s="79">
        <v>2.2000000000000002</v>
      </c>
      <c r="B21" s="120" t="s">
        <v>148</v>
      </c>
      <c r="C21" s="120"/>
      <c r="D21" s="81"/>
      <c r="E21" s="81"/>
      <c r="F21" s="81"/>
      <c r="G21" s="81"/>
      <c r="H21" s="81"/>
      <c r="I21" s="81"/>
      <c r="J21" s="81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20"/>
      <c r="AJ21" s="116"/>
      <c r="AK21" s="177"/>
      <c r="AL21" s="183"/>
    </row>
    <row r="22" spans="1:38" x14ac:dyDescent="0.25">
      <c r="A22" s="79"/>
      <c r="B22" s="120"/>
      <c r="C22" s="171"/>
      <c r="D22" s="64"/>
      <c r="E22" s="74"/>
      <c r="F22" s="74"/>
      <c r="G22" s="74"/>
      <c r="H22" s="74"/>
      <c r="I22" s="74"/>
      <c r="J22" s="74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20"/>
      <c r="AJ22" s="116"/>
      <c r="AK22" s="177"/>
      <c r="AL22" s="183"/>
    </row>
    <row r="23" spans="1:38" x14ac:dyDescent="0.25">
      <c r="A23" s="79"/>
      <c r="B23" s="126"/>
      <c r="C23" s="171"/>
      <c r="D23" s="64"/>
      <c r="E23" s="74"/>
      <c r="F23" s="74"/>
      <c r="G23" s="74"/>
      <c r="H23" s="74"/>
      <c r="I23" s="74"/>
      <c r="J23" s="74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20"/>
      <c r="AJ23" s="116"/>
      <c r="AK23" s="177"/>
      <c r="AL23" s="183"/>
    </row>
    <row r="24" spans="1:38" x14ac:dyDescent="0.25">
      <c r="A24" s="79"/>
      <c r="B24" s="172"/>
      <c r="C24" s="120"/>
      <c r="D24" s="64"/>
      <c r="E24" s="74"/>
      <c r="F24" s="74"/>
      <c r="G24" s="74"/>
      <c r="H24" s="74"/>
      <c r="I24" s="74"/>
      <c r="J24" s="74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20"/>
      <c r="AJ24" s="116"/>
      <c r="AK24" s="177"/>
      <c r="AL24" s="183"/>
    </row>
    <row r="25" spans="1:38" x14ac:dyDescent="0.25">
      <c r="A25" s="79"/>
      <c r="B25" s="120"/>
      <c r="C25" s="171"/>
      <c r="D25" s="64"/>
      <c r="E25" s="74"/>
      <c r="F25" s="74"/>
      <c r="G25" s="74"/>
      <c r="H25" s="74"/>
      <c r="I25" s="74"/>
      <c r="J25" s="74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20"/>
      <c r="AJ25" s="116"/>
      <c r="AK25" s="177"/>
      <c r="AL25" s="183"/>
    </row>
    <row r="26" spans="1:38" x14ac:dyDescent="0.25">
      <c r="A26" s="79"/>
      <c r="B26" s="126"/>
      <c r="C26" s="126"/>
      <c r="D26" s="81"/>
      <c r="E26" s="81"/>
      <c r="F26" s="81"/>
      <c r="G26" s="81"/>
      <c r="H26" s="81"/>
      <c r="I26" s="81"/>
      <c r="J26" s="81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20"/>
      <c r="AJ26" s="116"/>
      <c r="AK26" s="177"/>
      <c r="AL26" s="183"/>
    </row>
    <row r="27" spans="1:38" x14ac:dyDescent="0.25">
      <c r="A27" s="79"/>
      <c r="B27" s="180"/>
      <c r="C27" s="173"/>
      <c r="D27" s="64"/>
      <c r="E27" s="74"/>
      <c r="F27" s="74"/>
      <c r="G27" s="74"/>
      <c r="H27" s="74"/>
      <c r="I27" s="74"/>
      <c r="J27" s="7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J27" s="116"/>
      <c r="AK27" s="177"/>
      <c r="AL27" s="183"/>
    </row>
    <row r="28" spans="1:38" ht="15.75" thickBot="1" x14ac:dyDescent="0.3">
      <c r="A28" s="146"/>
      <c r="B28" s="133" t="s">
        <v>136</v>
      </c>
      <c r="C28" s="168"/>
      <c r="D28" s="135"/>
      <c r="E28" s="136"/>
      <c r="F28" s="136"/>
      <c r="G28" s="136"/>
      <c r="H28" s="136"/>
      <c r="I28" s="136"/>
      <c r="J28" s="136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J28" s="116"/>
      <c r="AK28" s="177"/>
      <c r="AL28" s="183"/>
    </row>
    <row r="29" spans="1:38" x14ac:dyDescent="0.25">
      <c r="A29" s="139">
        <v>3</v>
      </c>
      <c r="B29" s="140"/>
      <c r="C29" s="169"/>
      <c r="D29" s="141"/>
      <c r="E29" s="141"/>
      <c r="F29" s="141"/>
      <c r="G29" s="141"/>
      <c r="H29" s="141"/>
      <c r="I29" s="141"/>
      <c r="J29" s="141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4"/>
      <c r="AJ29" s="116"/>
      <c r="AK29" s="177"/>
      <c r="AL29" s="183"/>
    </row>
    <row r="30" spans="1:38" x14ac:dyDescent="0.25">
      <c r="A30" s="79"/>
      <c r="B30" s="120"/>
      <c r="C30" s="120"/>
      <c r="D30" s="81"/>
      <c r="E30" s="81"/>
      <c r="F30" s="81"/>
      <c r="G30" s="81"/>
      <c r="H30" s="81"/>
      <c r="I30" s="81"/>
      <c r="J30" s="81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20"/>
      <c r="AJ30" s="116"/>
      <c r="AK30" s="177"/>
      <c r="AL30" s="183"/>
    </row>
    <row r="31" spans="1:38" x14ac:dyDescent="0.25">
      <c r="A31" s="79"/>
      <c r="B31" s="120"/>
      <c r="C31" s="120"/>
      <c r="D31" s="81"/>
      <c r="E31" s="81"/>
      <c r="F31" s="81"/>
      <c r="G31" s="81"/>
      <c r="H31" s="81"/>
      <c r="I31" s="81"/>
      <c r="J31" s="81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20"/>
      <c r="AJ31" s="116"/>
      <c r="AK31" s="177"/>
      <c r="AL31" s="183"/>
    </row>
    <row r="32" spans="1:38" x14ac:dyDescent="0.25">
      <c r="A32" s="79"/>
      <c r="B32" s="120"/>
      <c r="C32" s="120"/>
      <c r="D32" s="64"/>
      <c r="E32" s="74"/>
      <c r="F32" s="74"/>
      <c r="G32" s="74"/>
      <c r="H32" s="74"/>
      <c r="I32" s="74"/>
      <c r="J32" s="74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20"/>
      <c r="AJ32" s="116"/>
      <c r="AK32" s="177"/>
      <c r="AL32" s="183"/>
    </row>
    <row r="33" spans="1:44" x14ac:dyDescent="0.25">
      <c r="A33" s="79"/>
      <c r="B33" s="126"/>
      <c r="C33" s="126"/>
      <c r="D33" s="81"/>
      <c r="E33" s="81"/>
      <c r="F33" s="81"/>
      <c r="G33" s="81"/>
      <c r="H33" s="81"/>
      <c r="I33" s="81"/>
      <c r="J33" s="81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20"/>
      <c r="AJ33" s="116"/>
      <c r="AK33" s="177"/>
      <c r="AL33" s="183"/>
    </row>
    <row r="34" spans="1:44" x14ac:dyDescent="0.25">
      <c r="A34" s="79"/>
      <c r="B34" s="180"/>
      <c r="C34" s="173"/>
      <c r="D34" s="64"/>
      <c r="E34" s="74"/>
      <c r="F34" s="74"/>
      <c r="G34" s="74"/>
      <c r="H34" s="74"/>
      <c r="I34" s="74"/>
      <c r="J34" s="74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J34" s="116"/>
      <c r="AK34" s="177"/>
      <c r="AL34" s="183"/>
    </row>
    <row r="35" spans="1:44" ht="15.75" thickBot="1" x14ac:dyDescent="0.3">
      <c r="A35" s="146"/>
      <c r="B35" s="133"/>
      <c r="C35" s="168"/>
      <c r="D35" s="151"/>
      <c r="E35" s="151"/>
      <c r="F35" s="151"/>
      <c r="G35" s="151"/>
      <c r="H35" s="151"/>
      <c r="I35" s="151"/>
      <c r="J35" s="151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J35" s="116"/>
      <c r="AK35" s="177"/>
      <c r="AL35" s="183"/>
    </row>
    <row r="36" spans="1:44" x14ac:dyDescent="0.25">
      <c r="A36" s="152"/>
      <c r="B36" s="153"/>
      <c r="C36" s="153"/>
      <c r="D36" s="154"/>
      <c r="E36" s="154"/>
      <c r="F36" s="154"/>
      <c r="G36" s="154"/>
      <c r="H36" s="154"/>
      <c r="I36" s="154"/>
      <c r="J36" s="154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6"/>
      <c r="AJ36" s="116"/>
      <c r="AK36" s="177"/>
      <c r="AL36" s="183"/>
    </row>
    <row r="37" spans="1:44" x14ac:dyDescent="0.25">
      <c r="A37" s="80"/>
      <c r="B37" s="157"/>
      <c r="C37" s="157"/>
      <c r="D37" s="81"/>
      <c r="E37" s="81"/>
      <c r="F37" s="81"/>
      <c r="G37" s="81"/>
      <c r="H37" s="81"/>
      <c r="I37" s="81"/>
      <c r="J37" s="8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20"/>
      <c r="AJ37" s="116"/>
      <c r="AK37" s="177"/>
      <c r="AL37" s="183"/>
      <c r="AR37" s="158"/>
    </row>
    <row r="38" spans="1:44" x14ac:dyDescent="0.25">
      <c r="A38" s="82"/>
      <c r="B38" s="157"/>
      <c r="C38" s="157"/>
      <c r="D38" s="81"/>
      <c r="E38" s="81"/>
      <c r="F38" s="81"/>
      <c r="G38" s="81"/>
      <c r="H38" s="81"/>
      <c r="I38" s="81"/>
      <c r="J38" s="81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20"/>
      <c r="AJ38" s="116"/>
      <c r="AK38" s="177"/>
      <c r="AL38" s="183"/>
    </row>
    <row r="39" spans="1:44" x14ac:dyDescent="0.25">
      <c r="A39" s="1"/>
      <c r="B39" s="159"/>
      <c r="C39" s="159"/>
      <c r="D39" s="19"/>
      <c r="E39" s="17"/>
      <c r="F39" s="17"/>
      <c r="G39" s="17"/>
      <c r="H39" s="17"/>
      <c r="I39" s="17"/>
      <c r="J39" s="17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20"/>
      <c r="AJ39" s="116"/>
      <c r="AK39" s="177"/>
      <c r="AL39" s="183"/>
    </row>
    <row r="40" spans="1:44" x14ac:dyDescent="0.25">
      <c r="A40" s="1"/>
      <c r="B40" s="126"/>
      <c r="C40" s="126"/>
      <c r="D40" s="19"/>
      <c r="E40" s="17"/>
      <c r="F40" s="17"/>
      <c r="G40" s="17"/>
      <c r="H40" s="17"/>
      <c r="I40" s="17"/>
      <c r="J40" s="17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20"/>
      <c r="AJ40" s="116"/>
      <c r="AK40" s="177"/>
      <c r="AL40" s="183"/>
    </row>
    <row r="41" spans="1:44" x14ac:dyDescent="0.25">
      <c r="A41" s="2"/>
      <c r="B41" s="180"/>
      <c r="C41" s="173"/>
      <c r="D41" s="19"/>
      <c r="E41" s="17"/>
      <c r="F41" s="17"/>
      <c r="G41" s="17"/>
      <c r="H41" s="17"/>
      <c r="I41" s="17"/>
      <c r="J41" s="17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J41" s="226"/>
      <c r="AK41" s="227"/>
      <c r="AL41" s="228"/>
    </row>
    <row r="42" spans="1:44" ht="15.75" thickBot="1" x14ac:dyDescent="0.3">
      <c r="A42" s="146"/>
      <c r="B42" s="133"/>
      <c r="C42" s="168"/>
      <c r="D42" s="151"/>
      <c r="E42" s="151"/>
      <c r="F42" s="151"/>
      <c r="G42" s="151"/>
      <c r="H42" s="151"/>
      <c r="I42" s="151"/>
      <c r="J42" s="151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J42" s="116"/>
      <c r="AK42" s="177"/>
      <c r="AL42" s="183"/>
    </row>
    <row r="43" spans="1:44" x14ac:dyDescent="0.25">
      <c r="A43" s="152"/>
      <c r="B43" s="153"/>
      <c r="C43" s="153"/>
      <c r="D43" s="154"/>
      <c r="E43" s="154"/>
      <c r="F43" s="154"/>
      <c r="G43" s="154"/>
      <c r="H43" s="154"/>
      <c r="I43" s="154"/>
      <c r="J43" s="154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6"/>
      <c r="AJ43" s="116"/>
      <c r="AK43" s="177"/>
      <c r="AL43" s="183"/>
    </row>
    <row r="44" spans="1:44" x14ac:dyDescent="0.25">
      <c r="A44" s="1"/>
      <c r="B44" s="159"/>
      <c r="C44" s="159"/>
      <c r="D44" s="19"/>
      <c r="E44" s="17"/>
      <c r="F44" s="17"/>
      <c r="G44" s="17"/>
      <c r="H44" s="17"/>
      <c r="I44" s="17"/>
      <c r="J44" s="17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20"/>
      <c r="AJ44" s="116"/>
      <c r="AK44" s="177"/>
      <c r="AL44" s="183"/>
    </row>
    <row r="45" spans="1:44" x14ac:dyDescent="0.25">
      <c r="A45" s="1"/>
      <c r="B45" s="159"/>
      <c r="C45" s="159"/>
      <c r="D45" s="19"/>
      <c r="E45" s="17"/>
      <c r="F45" s="17"/>
      <c r="G45" s="17"/>
      <c r="H45" s="17"/>
      <c r="I45" s="17"/>
      <c r="J45" s="17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20"/>
      <c r="AJ45" s="116"/>
      <c r="AK45" s="177"/>
      <c r="AL45" s="183"/>
    </row>
    <row r="46" spans="1:44" x14ac:dyDescent="0.25">
      <c r="A46" s="1"/>
      <c r="B46" s="159"/>
      <c r="C46" s="159"/>
      <c r="D46" s="19"/>
      <c r="E46" s="17"/>
      <c r="F46" s="17"/>
      <c r="G46" s="17"/>
      <c r="H46" s="17"/>
      <c r="I46" s="17"/>
      <c r="J46" s="17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20"/>
      <c r="AJ46" s="116"/>
      <c r="AK46" s="177"/>
      <c r="AL46" s="183"/>
    </row>
    <row r="47" spans="1:44" x14ac:dyDescent="0.25">
      <c r="A47" s="1"/>
      <c r="B47" s="159"/>
      <c r="C47" s="159"/>
      <c r="D47" s="19"/>
      <c r="E47" s="17"/>
      <c r="F47" s="17"/>
      <c r="G47" s="17"/>
      <c r="H47" s="17"/>
      <c r="I47" s="17"/>
      <c r="J47" s="17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20"/>
      <c r="AJ47" s="116"/>
      <c r="AK47" s="177"/>
      <c r="AL47" s="183"/>
    </row>
    <row r="48" spans="1:44" x14ac:dyDescent="0.25">
      <c r="A48" s="1"/>
      <c r="B48" s="159"/>
      <c r="C48" s="159"/>
      <c r="D48" s="19"/>
      <c r="E48" s="17"/>
      <c r="F48" s="17"/>
      <c r="G48" s="17"/>
      <c r="H48" s="17"/>
      <c r="I48" s="17"/>
      <c r="J48" s="17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20"/>
      <c r="AJ48" s="116"/>
      <c r="AK48" s="177"/>
      <c r="AL48" s="183"/>
    </row>
    <row r="49" spans="1:38" x14ac:dyDescent="0.25">
      <c r="A49" s="1"/>
      <c r="B49" s="159"/>
      <c r="C49" s="159"/>
      <c r="D49" s="19"/>
      <c r="E49" s="17"/>
      <c r="F49" s="17"/>
      <c r="G49" s="17"/>
      <c r="H49" s="17"/>
      <c r="I49" s="17"/>
      <c r="J49" s="17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20"/>
      <c r="AF49" s="18"/>
      <c r="AG49" s="20"/>
      <c r="AJ49" s="116"/>
      <c r="AK49" s="177"/>
      <c r="AL49" s="183"/>
    </row>
    <row r="50" spans="1:38" x14ac:dyDescent="0.25">
      <c r="A50" s="1"/>
      <c r="B50" s="159"/>
      <c r="C50" s="159"/>
      <c r="D50" s="19"/>
      <c r="E50" s="17"/>
      <c r="F50" s="17"/>
      <c r="G50" s="17"/>
      <c r="H50" s="17"/>
      <c r="I50" s="17"/>
      <c r="J50" s="17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20"/>
      <c r="AF50" s="18"/>
      <c r="AG50" s="20"/>
      <c r="AJ50" s="116"/>
      <c r="AK50" s="177"/>
      <c r="AL50" s="183"/>
    </row>
    <row r="51" spans="1:38" x14ac:dyDescent="0.25">
      <c r="A51" s="1"/>
      <c r="B51" s="159"/>
      <c r="C51" s="159"/>
      <c r="D51" s="19"/>
      <c r="E51" s="17"/>
      <c r="F51" s="17"/>
      <c r="G51" s="17"/>
      <c r="H51" s="17"/>
      <c r="I51" s="17"/>
      <c r="J51" s="17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20"/>
      <c r="AF51" s="18"/>
      <c r="AG51" s="20"/>
      <c r="AJ51" s="116"/>
      <c r="AK51" s="177"/>
      <c r="AL51" s="183"/>
    </row>
    <row r="52" spans="1:38" x14ac:dyDescent="0.25">
      <c r="A52" s="1"/>
      <c r="B52" s="159"/>
      <c r="C52" s="159"/>
      <c r="D52" s="19"/>
      <c r="E52" s="17"/>
      <c r="F52" s="17"/>
      <c r="G52" s="17"/>
      <c r="H52" s="17"/>
      <c r="I52" s="17"/>
      <c r="J52" s="17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20"/>
      <c r="AF52" s="18"/>
      <c r="AG52" s="20"/>
      <c r="AJ52" s="116"/>
      <c r="AK52" s="177"/>
      <c r="AL52" s="183"/>
    </row>
    <row r="53" spans="1:38" x14ac:dyDescent="0.25">
      <c r="A53" s="1"/>
      <c r="B53" s="159"/>
      <c r="C53" s="159"/>
      <c r="D53" s="19"/>
      <c r="E53" s="17"/>
      <c r="F53" s="17"/>
      <c r="G53" s="17"/>
      <c r="H53" s="17"/>
      <c r="I53" s="17"/>
      <c r="J53" s="17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20"/>
      <c r="AF53" s="18"/>
      <c r="AG53" s="20"/>
      <c r="AJ53" s="116"/>
      <c r="AK53" s="177"/>
      <c r="AL53" s="183"/>
    </row>
    <row r="54" spans="1:38" x14ac:dyDescent="0.25">
      <c r="A54" s="1"/>
      <c r="B54" s="159"/>
      <c r="C54" s="159"/>
      <c r="D54" s="19"/>
      <c r="E54" s="17"/>
      <c r="F54" s="17"/>
      <c r="G54" s="17"/>
      <c r="H54" s="17"/>
      <c r="I54" s="17"/>
      <c r="J54" s="17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20"/>
      <c r="AF54" s="18"/>
      <c r="AG54" s="20"/>
      <c r="AJ54" s="116"/>
      <c r="AK54" s="177"/>
      <c r="AL54" s="183"/>
    </row>
    <row r="55" spans="1:38" x14ac:dyDescent="0.25">
      <c r="A55" s="1"/>
      <c r="B55" s="159"/>
      <c r="C55" s="159"/>
      <c r="D55" s="19"/>
      <c r="E55" s="17"/>
      <c r="F55" s="17"/>
      <c r="G55" s="17"/>
      <c r="H55" s="17"/>
      <c r="I55" s="17"/>
      <c r="J55" s="17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20"/>
      <c r="AF55" s="18"/>
      <c r="AG55" s="20"/>
      <c r="AJ55" s="116"/>
      <c r="AK55" s="177"/>
      <c r="AL55" s="183"/>
    </row>
    <row r="56" spans="1:38" x14ac:dyDescent="0.25">
      <c r="A56" s="1"/>
      <c r="B56" s="159"/>
      <c r="C56" s="159"/>
      <c r="D56" s="19"/>
      <c r="E56" s="17"/>
      <c r="F56" s="17"/>
      <c r="G56" s="17"/>
      <c r="H56" s="17"/>
      <c r="I56" s="17"/>
      <c r="J56" s="17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0"/>
      <c r="AF56" s="18"/>
      <c r="AG56" s="20"/>
      <c r="AJ56" s="116"/>
      <c r="AK56" s="177"/>
      <c r="AL56" s="183"/>
    </row>
    <row r="57" spans="1:38" x14ac:dyDescent="0.25">
      <c r="A57" s="1"/>
      <c r="B57" s="159"/>
      <c r="C57" s="159"/>
      <c r="D57" s="19"/>
      <c r="E57" s="17"/>
      <c r="F57" s="17"/>
      <c r="G57" s="17"/>
      <c r="H57" s="17"/>
      <c r="I57" s="17"/>
      <c r="J57" s="17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0"/>
      <c r="AF57" s="18"/>
      <c r="AG57" s="20"/>
      <c r="AJ57" s="116"/>
      <c r="AK57" s="177"/>
      <c r="AL57" s="183"/>
    </row>
    <row r="58" spans="1:38" x14ac:dyDescent="0.25">
      <c r="A58" s="1"/>
      <c r="B58" s="159"/>
      <c r="C58" s="159"/>
      <c r="D58" s="19"/>
      <c r="E58" s="17"/>
      <c r="F58" s="17"/>
      <c r="G58" s="17"/>
      <c r="H58" s="17"/>
      <c r="I58" s="17"/>
      <c r="J58" s="17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0"/>
      <c r="AF58" s="18"/>
      <c r="AG58" s="20"/>
      <c r="AJ58" s="116"/>
      <c r="AK58" s="177"/>
      <c r="AL58" s="183"/>
    </row>
    <row r="59" spans="1:38" x14ac:dyDescent="0.25">
      <c r="A59" s="1"/>
      <c r="B59" s="159"/>
      <c r="C59" s="159"/>
      <c r="D59" s="19"/>
      <c r="E59" s="17"/>
      <c r="F59" s="17"/>
      <c r="G59" s="17"/>
      <c r="H59" s="17"/>
      <c r="I59" s="17"/>
      <c r="J59" s="17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0"/>
      <c r="AF59" s="18"/>
      <c r="AG59" s="20"/>
      <c r="AJ59" s="116"/>
      <c r="AK59" s="177"/>
      <c r="AL59" s="183"/>
    </row>
    <row r="60" spans="1:38" x14ac:dyDescent="0.25">
      <c r="A60" s="1"/>
      <c r="B60" s="159"/>
      <c r="C60" s="159"/>
      <c r="D60" s="19"/>
      <c r="E60" s="17"/>
      <c r="F60" s="17"/>
      <c r="G60" s="17"/>
      <c r="H60" s="17"/>
      <c r="I60" s="17"/>
      <c r="J60" s="17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0"/>
      <c r="AF60" s="18"/>
      <c r="AG60" s="20"/>
      <c r="AJ60" s="116"/>
      <c r="AK60" s="177"/>
      <c r="AL60" s="183"/>
    </row>
    <row r="61" spans="1:38" x14ac:dyDescent="0.25">
      <c r="A61" s="1"/>
      <c r="B61" s="159"/>
      <c r="C61" s="159"/>
      <c r="D61" s="19"/>
      <c r="E61" s="17"/>
      <c r="F61" s="17"/>
      <c r="G61" s="17"/>
      <c r="H61" s="17"/>
      <c r="I61" s="17"/>
      <c r="J61" s="17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0"/>
      <c r="AF61" s="18"/>
      <c r="AG61" s="20"/>
      <c r="AJ61" s="116"/>
      <c r="AK61" s="177"/>
      <c r="AL61" s="183"/>
    </row>
    <row r="62" spans="1:38" x14ac:dyDescent="0.25">
      <c r="A62" s="1"/>
      <c r="B62" s="159"/>
      <c r="C62" s="159"/>
      <c r="D62" s="19"/>
      <c r="E62" s="17"/>
      <c r="F62" s="17"/>
      <c r="G62" s="17"/>
      <c r="H62" s="17"/>
      <c r="I62" s="17"/>
      <c r="J62" s="17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0"/>
      <c r="AF62" s="18"/>
      <c r="AG62" s="20"/>
      <c r="AJ62" s="116"/>
      <c r="AK62" s="177"/>
      <c r="AL62" s="183"/>
    </row>
    <row r="63" spans="1:38" x14ac:dyDescent="0.25">
      <c r="A63" s="4"/>
      <c r="B63" s="159"/>
      <c r="C63" s="170"/>
      <c r="D63" s="17"/>
      <c r="E63" s="17"/>
      <c r="F63" s="17"/>
      <c r="G63" s="17"/>
      <c r="H63" s="17"/>
      <c r="I63" s="17"/>
      <c r="J63" s="17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0"/>
      <c r="AF63" s="18"/>
      <c r="AG63" s="18"/>
      <c r="AJ63" s="116"/>
      <c r="AK63" s="177"/>
      <c r="AL63" s="183"/>
    </row>
    <row r="64" spans="1:38" x14ac:dyDescent="0.25">
      <c r="A64" s="1"/>
      <c r="B64" s="159"/>
      <c r="C64" s="159"/>
      <c r="D64" s="19"/>
      <c r="E64" s="17"/>
      <c r="F64" s="17"/>
      <c r="G64" s="17"/>
      <c r="H64" s="17"/>
      <c r="I64" s="17"/>
      <c r="J64" s="17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0"/>
      <c r="AF64" s="18"/>
      <c r="AG64" s="20"/>
      <c r="AJ64" s="116"/>
      <c r="AK64" s="177"/>
      <c r="AL64" s="183"/>
    </row>
    <row r="65" spans="1:38" x14ac:dyDescent="0.25">
      <c r="A65" s="1"/>
      <c r="B65" s="159"/>
      <c r="C65" s="159"/>
      <c r="D65" s="19"/>
      <c r="E65" s="17"/>
      <c r="F65" s="17"/>
      <c r="G65" s="17"/>
      <c r="H65" s="17"/>
      <c r="I65" s="17"/>
      <c r="J65" s="17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20"/>
      <c r="AJ65" s="116"/>
      <c r="AK65" s="177"/>
      <c r="AL65" s="183"/>
    </row>
    <row r="66" spans="1:38" x14ac:dyDescent="0.25">
      <c r="A66" s="1"/>
      <c r="B66" s="159"/>
      <c r="C66" s="159"/>
      <c r="D66" s="19"/>
      <c r="E66" s="17"/>
      <c r="F66" s="17"/>
      <c r="G66" s="17"/>
      <c r="H66" s="17"/>
      <c r="I66" s="17"/>
      <c r="J66" s="17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20"/>
      <c r="AJ66" s="116"/>
      <c r="AK66" s="177"/>
      <c r="AL66" s="183"/>
    </row>
    <row r="67" spans="1:38" x14ac:dyDescent="0.25">
      <c r="A67" s="1"/>
      <c r="B67" s="159"/>
      <c r="C67" s="159"/>
      <c r="D67" s="19"/>
      <c r="E67" s="17"/>
      <c r="F67" s="17"/>
      <c r="G67" s="17"/>
      <c r="H67" s="17"/>
      <c r="I67" s="17"/>
      <c r="J67" s="17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20"/>
      <c r="AJ67" s="116"/>
      <c r="AK67" s="177"/>
      <c r="AL67" s="183"/>
    </row>
    <row r="68" spans="1:38" x14ac:dyDescent="0.25">
      <c r="A68" s="1"/>
      <c r="B68" s="159"/>
      <c r="C68" s="159"/>
      <c r="D68" s="19"/>
      <c r="E68" s="17"/>
      <c r="F68" s="17"/>
      <c r="G68" s="17"/>
      <c r="H68" s="17"/>
      <c r="I68" s="17"/>
      <c r="J68" s="17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20"/>
      <c r="AJ68" s="116"/>
      <c r="AK68" s="177"/>
      <c r="AL68" s="183"/>
    </row>
    <row r="69" spans="1:38" x14ac:dyDescent="0.25">
      <c r="A69" s="1"/>
      <c r="B69" s="159"/>
      <c r="C69" s="159"/>
      <c r="D69" s="19"/>
      <c r="E69" s="17"/>
      <c r="F69" s="17"/>
      <c r="G69" s="17"/>
      <c r="H69" s="17"/>
      <c r="I69" s="17"/>
      <c r="J69" s="17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20"/>
      <c r="AJ69" s="116"/>
      <c r="AK69" s="177"/>
      <c r="AL69" s="183"/>
    </row>
    <row r="70" spans="1:38" x14ac:dyDescent="0.25">
      <c r="A70" s="1"/>
      <c r="B70" s="159"/>
      <c r="C70" s="159"/>
      <c r="D70" s="19"/>
      <c r="E70" s="17"/>
      <c r="F70" s="17"/>
      <c r="G70" s="17"/>
      <c r="H70" s="17"/>
      <c r="I70" s="17"/>
      <c r="J70" s="17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20"/>
      <c r="AJ70" s="116"/>
      <c r="AK70" s="177"/>
      <c r="AL70" s="183"/>
    </row>
    <row r="71" spans="1:38" x14ac:dyDescent="0.25">
      <c r="A71" s="1"/>
      <c r="B71" s="159"/>
      <c r="C71" s="159"/>
      <c r="D71" s="19"/>
      <c r="E71" s="17"/>
      <c r="F71" s="17"/>
      <c r="G71" s="17"/>
      <c r="H71" s="17"/>
      <c r="I71" s="17"/>
      <c r="J71" s="17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20"/>
      <c r="AJ71" s="116"/>
      <c r="AK71" s="177"/>
      <c r="AL71" s="183"/>
    </row>
    <row r="72" spans="1:38" x14ac:dyDescent="0.25">
      <c r="A72" s="1"/>
      <c r="B72" s="159"/>
      <c r="C72" s="159"/>
      <c r="D72" s="19"/>
      <c r="E72" s="17"/>
      <c r="F72" s="17"/>
      <c r="G72" s="17"/>
      <c r="H72" s="17"/>
      <c r="I72" s="17"/>
      <c r="J72" s="17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20"/>
      <c r="AJ72" s="116"/>
      <c r="AK72" s="177"/>
      <c r="AL72" s="183"/>
    </row>
    <row r="73" spans="1:38" x14ac:dyDescent="0.25">
      <c r="A73" s="1"/>
      <c r="B73" s="159"/>
      <c r="C73" s="159"/>
      <c r="D73" s="19"/>
      <c r="E73" s="17"/>
      <c r="F73" s="17"/>
      <c r="G73" s="17"/>
      <c r="H73" s="17"/>
      <c r="I73" s="17"/>
      <c r="J73" s="17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20"/>
      <c r="AJ73" s="116"/>
      <c r="AK73" s="177"/>
      <c r="AL73" s="183"/>
    </row>
    <row r="74" spans="1:38" x14ac:dyDescent="0.25">
      <c r="A74" s="1"/>
      <c r="B74" s="159"/>
      <c r="C74" s="159"/>
      <c r="D74" s="19"/>
      <c r="E74" s="17"/>
      <c r="F74" s="17"/>
      <c r="G74" s="17"/>
      <c r="H74" s="17"/>
      <c r="I74" s="17"/>
      <c r="J74" s="17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20"/>
      <c r="AJ74" s="116"/>
      <c r="AK74" s="177"/>
      <c r="AL74" s="183"/>
    </row>
    <row r="75" spans="1:38" x14ac:dyDescent="0.25">
      <c r="A75" s="1"/>
      <c r="B75" s="159"/>
      <c r="C75" s="159"/>
      <c r="D75" s="19"/>
      <c r="E75" s="17"/>
      <c r="F75" s="17"/>
      <c r="G75" s="17"/>
      <c r="H75" s="17"/>
      <c r="I75" s="17"/>
      <c r="J75" s="17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20"/>
      <c r="AJ75" s="116"/>
      <c r="AK75" s="177"/>
      <c r="AL75" s="183"/>
    </row>
    <row r="76" spans="1:38" x14ac:dyDescent="0.25">
      <c r="A76" s="1"/>
      <c r="B76" s="159"/>
      <c r="C76" s="159"/>
      <c r="D76" s="19"/>
      <c r="E76" s="17"/>
      <c r="F76" s="17"/>
      <c r="G76" s="17"/>
      <c r="H76" s="17"/>
      <c r="I76" s="17"/>
      <c r="J76" s="17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20"/>
      <c r="AJ76" s="116"/>
      <c r="AK76" s="177"/>
      <c r="AL76" s="183"/>
    </row>
    <row r="77" spans="1:38" x14ac:dyDescent="0.25">
      <c r="A77" s="1"/>
      <c r="B77" s="159"/>
      <c r="C77" s="159"/>
      <c r="D77" s="19"/>
      <c r="E77" s="17"/>
      <c r="F77" s="17"/>
      <c r="G77" s="17"/>
      <c r="H77" s="17"/>
      <c r="I77" s="17"/>
      <c r="J77" s="17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20"/>
      <c r="AJ77" s="116"/>
      <c r="AK77" s="177"/>
      <c r="AL77" s="183"/>
    </row>
    <row r="78" spans="1:38" x14ac:dyDescent="0.25">
      <c r="A78" s="1"/>
      <c r="B78" s="159"/>
      <c r="C78" s="159"/>
      <c r="D78" s="19"/>
      <c r="E78" s="17"/>
      <c r="F78" s="17"/>
      <c r="G78" s="17"/>
      <c r="H78" s="17"/>
      <c r="I78" s="17"/>
      <c r="J78" s="17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20"/>
      <c r="AJ78" s="116"/>
      <c r="AK78" s="177"/>
      <c r="AL78" s="183"/>
    </row>
    <row r="79" spans="1:38" ht="15.75" thickBot="1" x14ac:dyDescent="0.3">
      <c r="A79" s="24"/>
      <c r="B79" s="160"/>
      <c r="C79" s="160"/>
      <c r="D79" s="25"/>
      <c r="E79" s="78"/>
      <c r="F79" s="78"/>
      <c r="G79" s="78"/>
      <c r="H79" s="78"/>
      <c r="I79" s="78"/>
      <c r="J79" s="7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26"/>
      <c r="AJ79" s="116"/>
      <c r="AK79" s="177"/>
      <c r="AL79" s="183"/>
    </row>
    <row r="80" spans="1:38" ht="15.75" thickBot="1" x14ac:dyDescent="0.3">
      <c r="A80" s="243"/>
      <c r="B80" s="244" t="s">
        <v>122</v>
      </c>
      <c r="C80" s="244"/>
      <c r="D80" s="98"/>
      <c r="E80" s="98"/>
      <c r="F80" s="98"/>
      <c r="G80" s="98"/>
      <c r="H80" s="98"/>
      <c r="I80" s="98"/>
      <c r="J80" s="98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J80" s="186"/>
      <c r="AK80" s="178"/>
      <c r="AL80" s="184"/>
    </row>
    <row r="81" spans="1:33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40"/>
    </row>
    <row r="82" spans="1:33" x14ac:dyDescent="0.25">
      <c r="A82" s="27" t="s">
        <v>9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7" t="s">
        <v>12</v>
      </c>
      <c r="V82" s="27"/>
      <c r="W82" s="28"/>
      <c r="X82" s="28"/>
      <c r="Y82" s="28"/>
      <c r="Z82" s="28"/>
      <c r="AA82" s="28"/>
      <c r="AB82" s="28"/>
      <c r="AC82" s="28"/>
      <c r="AD82" s="28"/>
      <c r="AE82" s="27" t="s">
        <v>11</v>
      </c>
      <c r="AF82" s="28"/>
      <c r="AG82" s="28"/>
    </row>
    <row r="83" spans="1:33" x14ac:dyDescent="0.25">
      <c r="A83" s="27" t="s">
        <v>34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7" t="s">
        <v>12</v>
      </c>
      <c r="V83" s="27"/>
      <c r="W83" s="28"/>
      <c r="X83" s="28"/>
      <c r="Y83" s="28"/>
      <c r="Z83" s="28"/>
      <c r="AA83" s="28"/>
      <c r="AB83" s="28"/>
      <c r="AC83" s="28"/>
      <c r="AD83" s="28"/>
      <c r="AE83" s="27" t="s">
        <v>11</v>
      </c>
      <c r="AF83" s="28"/>
      <c r="AG83" s="28"/>
    </row>
  </sheetData>
  <mergeCells count="21">
    <mergeCell ref="O6:P6"/>
    <mergeCell ref="Q6:R6"/>
    <mergeCell ref="S6:T6"/>
    <mergeCell ref="U6:V6"/>
    <mergeCell ref="W6:X6"/>
    <mergeCell ref="A1:AD2"/>
    <mergeCell ref="AE1:AG6"/>
    <mergeCell ref="A3:V4"/>
    <mergeCell ref="W3:AD4"/>
    <mergeCell ref="A5:D6"/>
    <mergeCell ref="E5:F6"/>
    <mergeCell ref="G5:G6"/>
    <mergeCell ref="H5:H6"/>
    <mergeCell ref="I5:I6"/>
    <mergeCell ref="AA6:AB6"/>
    <mergeCell ref="AC6:AD6"/>
    <mergeCell ref="J5:J6"/>
    <mergeCell ref="K5:AD5"/>
    <mergeCell ref="K6:L6"/>
    <mergeCell ref="M6:N6"/>
    <mergeCell ref="Y6:Z6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"/>
  <sheetViews>
    <sheetView topLeftCell="B48" zoomScale="60" zoomScaleNormal="60" workbookViewId="0">
      <selection activeCell="J8" sqref="J8:T83"/>
    </sheetView>
  </sheetViews>
  <sheetFormatPr baseColWidth="10" defaultColWidth="11.42578125" defaultRowHeight="15" x14ac:dyDescent="0.25"/>
  <cols>
    <col min="1" max="1" width="9.5703125" style="9" customWidth="1"/>
    <col min="2" max="2" width="6.5703125" style="9" customWidth="1"/>
    <col min="3" max="3" width="45.85546875" style="9" customWidth="1"/>
    <col min="4" max="4" width="23.42578125" style="9" customWidth="1"/>
    <col min="5" max="5" width="23" style="9" bestFit="1" customWidth="1"/>
    <col min="6" max="6" width="18.7109375" style="9" customWidth="1"/>
    <col min="7" max="7" width="15.85546875" style="9" customWidth="1"/>
    <col min="8" max="8" width="13.7109375" style="9" bestFit="1" customWidth="1"/>
    <col min="9" max="9" width="17.7109375" style="9" bestFit="1" customWidth="1"/>
    <col min="10" max="11" width="11.28515625" style="9" bestFit="1" customWidth="1"/>
    <col min="12" max="13" width="12.7109375" style="9" bestFit="1" customWidth="1"/>
    <col min="14" max="19" width="12.7109375" style="9" customWidth="1"/>
    <col min="20" max="20" width="16.42578125" style="9" customWidth="1"/>
    <col min="21" max="21" width="6.7109375" style="9" customWidth="1"/>
    <col min="22" max="23" width="11.42578125" style="9"/>
    <col min="24" max="24" width="24.140625" style="9" bestFit="1" customWidth="1"/>
    <col min="25" max="25" width="22.5703125" style="9" bestFit="1" customWidth="1"/>
    <col min="26" max="26" width="17.7109375" style="9" bestFit="1" customWidth="1"/>
    <col min="27" max="16384" width="11.42578125" style="9"/>
  </cols>
  <sheetData>
    <row r="1" spans="1:33" ht="15.75" thickBot="1" x14ac:dyDescent="0.3"/>
    <row r="2" spans="1:33" customFormat="1" ht="15" customHeight="1" x14ac:dyDescent="0.25">
      <c r="A2" s="9"/>
      <c r="B2" s="306" t="s">
        <v>195</v>
      </c>
      <c r="C2" s="307"/>
      <c r="D2" s="307"/>
      <c r="E2" s="307"/>
      <c r="F2" s="307"/>
      <c r="G2" s="307"/>
      <c r="H2" s="307"/>
      <c r="I2" s="308"/>
      <c r="J2" s="306" t="s">
        <v>196</v>
      </c>
      <c r="K2" s="307"/>
      <c r="L2" s="307"/>
      <c r="M2" s="307"/>
      <c r="N2" s="307"/>
      <c r="O2" s="307"/>
      <c r="P2" s="307"/>
      <c r="Q2" s="307"/>
      <c r="R2" s="307"/>
      <c r="S2" s="307"/>
      <c r="T2" s="308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Format="1" ht="15.75" customHeight="1" thickBot="1" x14ac:dyDescent="0.3">
      <c r="A3" s="9"/>
      <c r="B3" s="312"/>
      <c r="C3" s="313"/>
      <c r="D3" s="313"/>
      <c r="E3" s="313"/>
      <c r="F3" s="313"/>
      <c r="G3" s="313"/>
      <c r="H3" s="313"/>
      <c r="I3" s="314"/>
      <c r="J3" s="309"/>
      <c r="K3" s="310"/>
      <c r="L3" s="310"/>
      <c r="M3" s="310"/>
      <c r="N3" s="310"/>
      <c r="O3" s="310"/>
      <c r="P3" s="310"/>
      <c r="Q3" s="310"/>
      <c r="R3" s="310"/>
      <c r="S3" s="310"/>
      <c r="T3" s="311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5.75" thickBot="1" x14ac:dyDescent="0.3">
      <c r="B4" s="297" t="s">
        <v>15</v>
      </c>
      <c r="C4" s="298"/>
      <c r="D4" s="298"/>
      <c r="E4" s="298"/>
      <c r="F4" s="298"/>
      <c r="G4" s="298"/>
      <c r="H4" s="298"/>
      <c r="I4" s="298"/>
      <c r="J4" s="312"/>
      <c r="K4" s="313"/>
      <c r="L4" s="313"/>
      <c r="M4" s="313"/>
      <c r="N4" s="313"/>
      <c r="O4" s="313"/>
      <c r="P4" s="313"/>
      <c r="Q4" s="313"/>
      <c r="R4" s="313"/>
      <c r="S4" s="313"/>
      <c r="T4" s="314"/>
    </row>
    <row r="5" spans="1:33" ht="15.75" thickBot="1" x14ac:dyDescent="0.3">
      <c r="B5" s="299"/>
      <c r="C5" s="300"/>
      <c r="D5" s="300"/>
      <c r="E5" s="300"/>
      <c r="F5" s="300"/>
      <c r="G5" s="300"/>
      <c r="H5" s="300"/>
      <c r="I5" s="300"/>
      <c r="J5" s="301" t="s">
        <v>125</v>
      </c>
      <c r="K5" s="302"/>
      <c r="L5" s="302"/>
      <c r="M5" s="302"/>
      <c r="N5" s="302"/>
      <c r="O5" s="302"/>
      <c r="P5" s="302"/>
      <c r="Q5" s="302"/>
      <c r="R5" s="302"/>
      <c r="S5" s="302"/>
      <c r="T5" s="303"/>
    </row>
    <row r="6" spans="1:33" s="207" customFormat="1" ht="21.75" thickBot="1" x14ac:dyDescent="0.3">
      <c r="B6" s="294" t="s">
        <v>59</v>
      </c>
      <c r="C6" s="295"/>
      <c r="D6" s="295"/>
      <c r="E6" s="295"/>
      <c r="F6" s="295"/>
      <c r="G6" s="296"/>
      <c r="H6" s="304" t="s">
        <v>69</v>
      </c>
      <c r="I6" s="305"/>
      <c r="J6" s="301" t="s">
        <v>3</v>
      </c>
      <c r="K6" s="303"/>
      <c r="L6" s="301" t="s">
        <v>4</v>
      </c>
      <c r="M6" s="303"/>
      <c r="N6" s="301" t="s">
        <v>169</v>
      </c>
      <c r="O6" s="303"/>
      <c r="P6" s="301" t="s">
        <v>5</v>
      </c>
      <c r="Q6" s="303"/>
      <c r="R6" s="163" t="s">
        <v>98</v>
      </c>
      <c r="S6" s="163" t="s">
        <v>170</v>
      </c>
      <c r="T6" s="208" t="s">
        <v>6</v>
      </c>
    </row>
    <row r="7" spans="1:33" ht="30.75" thickBot="1" x14ac:dyDescent="0.3">
      <c r="A7" s="12"/>
      <c r="B7" s="13" t="s">
        <v>2</v>
      </c>
      <c r="C7" s="13" t="s">
        <v>16</v>
      </c>
      <c r="D7" s="13" t="s">
        <v>14</v>
      </c>
      <c r="E7" s="13" t="s">
        <v>171</v>
      </c>
      <c r="F7" s="13" t="s">
        <v>17</v>
      </c>
      <c r="G7" s="161" t="s">
        <v>63</v>
      </c>
      <c r="H7" s="162" t="s">
        <v>83</v>
      </c>
      <c r="I7" s="162" t="s">
        <v>123</v>
      </c>
      <c r="J7" s="13" t="s">
        <v>20</v>
      </c>
      <c r="K7" s="13" t="s">
        <v>19</v>
      </c>
      <c r="L7" s="13" t="s">
        <v>22</v>
      </c>
      <c r="M7" s="13" t="s">
        <v>21</v>
      </c>
      <c r="N7" s="13" t="s">
        <v>40</v>
      </c>
      <c r="O7" s="13" t="s">
        <v>41</v>
      </c>
      <c r="P7" s="13" t="s">
        <v>84</v>
      </c>
      <c r="Q7" s="13" t="s">
        <v>85</v>
      </c>
      <c r="R7" s="13" t="s">
        <v>86</v>
      </c>
      <c r="S7" s="13" t="s">
        <v>87</v>
      </c>
      <c r="T7" s="13" t="s">
        <v>18</v>
      </c>
      <c r="X7" s="220" t="s">
        <v>164</v>
      </c>
      <c r="Y7" s="221" t="s">
        <v>165</v>
      </c>
      <c r="Z7" s="222" t="s">
        <v>161</v>
      </c>
    </row>
    <row r="8" spans="1:33" x14ac:dyDescent="0.25">
      <c r="B8" s="2"/>
      <c r="C8" s="17"/>
      <c r="D8" s="17"/>
      <c r="E8" s="17"/>
      <c r="F8" s="17"/>
      <c r="G8" s="2"/>
      <c r="H8" s="2"/>
      <c r="I8" s="2"/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f t="shared" ref="R8:R71" si="0">SUM(J8,L8,N8,P8)</f>
        <v>0</v>
      </c>
      <c r="S8" s="18">
        <f t="shared" ref="S8:S71" si="1">SUM(K8,M8,O8,Q8)</f>
        <v>0</v>
      </c>
      <c r="T8" s="8">
        <f>SUM(Tabla24[[#This Row],[CUP5]:[CUC5]])</f>
        <v>0</v>
      </c>
      <c r="X8" s="223"/>
      <c r="Y8" s="224"/>
      <c r="Z8" s="225"/>
    </row>
    <row r="9" spans="1:33" x14ac:dyDescent="0.25">
      <c r="B9" s="1"/>
      <c r="C9" s="49"/>
      <c r="D9" s="19"/>
      <c r="E9" s="19"/>
      <c r="F9" s="19"/>
      <c r="G9" s="1"/>
      <c r="H9" s="1"/>
      <c r="I9" s="1"/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f t="shared" si="0"/>
        <v>0</v>
      </c>
      <c r="S9" s="18">
        <f t="shared" si="1"/>
        <v>0</v>
      </c>
      <c r="T9" s="8">
        <f>SUM(Tabla24[[#This Row],[CUP5]:[CUC5]])</f>
        <v>0</v>
      </c>
      <c r="X9" s="226"/>
      <c r="Y9" s="227"/>
      <c r="Z9" s="228"/>
    </row>
    <row r="10" spans="1:33" x14ac:dyDescent="0.25">
      <c r="B10" s="2"/>
      <c r="C10" s="49"/>
      <c r="D10" s="91"/>
      <c r="E10" s="91"/>
      <c r="F10" s="54"/>
      <c r="G10" s="55"/>
      <c r="H10" s="2"/>
      <c r="I10" s="2"/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f t="shared" si="0"/>
        <v>0</v>
      </c>
      <c r="S10" s="18">
        <f t="shared" si="1"/>
        <v>0</v>
      </c>
      <c r="T10" s="8">
        <f>SUM(Tabla24[[#This Row],[CUP5]:[CUC5]])</f>
        <v>0</v>
      </c>
      <c r="X10" s="226"/>
      <c r="Y10" s="227"/>
      <c r="Z10" s="228"/>
    </row>
    <row r="11" spans="1:33" x14ac:dyDescent="0.25">
      <c r="B11" s="1"/>
      <c r="C11" s="49"/>
      <c r="D11" s="91"/>
      <c r="E11" s="91"/>
      <c r="F11" s="54"/>
      <c r="G11" s="48"/>
      <c r="H11" s="1"/>
      <c r="I11" s="1"/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f t="shared" si="0"/>
        <v>0</v>
      </c>
      <c r="S11" s="18">
        <f t="shared" si="1"/>
        <v>0</v>
      </c>
      <c r="T11" s="8">
        <f>SUM(Tabla24[[#This Row],[CUP5]:[CUC5]])</f>
        <v>0</v>
      </c>
      <c r="X11" s="226"/>
      <c r="Y11" s="227"/>
      <c r="Z11" s="228"/>
    </row>
    <row r="12" spans="1:33" x14ac:dyDescent="0.25">
      <c r="B12" s="1"/>
      <c r="C12" s="51"/>
      <c r="D12" s="92"/>
      <c r="E12" s="92"/>
      <c r="F12" s="54"/>
      <c r="G12" s="50"/>
      <c r="H12" s="1"/>
      <c r="I12" s="1"/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f t="shared" si="0"/>
        <v>0</v>
      </c>
      <c r="S12" s="18">
        <f t="shared" si="1"/>
        <v>0</v>
      </c>
      <c r="T12" s="8">
        <f>SUM(Tabla24[[#This Row],[CUP5]:[CUC5]])</f>
        <v>0</v>
      </c>
      <c r="X12" s="226"/>
      <c r="Y12" s="227"/>
      <c r="Z12" s="228"/>
    </row>
    <row r="13" spans="1:33" x14ac:dyDescent="0.25">
      <c r="B13" s="1"/>
      <c r="C13" s="52"/>
      <c r="D13" s="46"/>
      <c r="E13" s="46"/>
      <c r="F13" s="54"/>
      <c r="G13" s="50"/>
      <c r="H13" s="1"/>
      <c r="I13" s="1"/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f t="shared" si="0"/>
        <v>0</v>
      </c>
      <c r="S13" s="18">
        <f t="shared" si="1"/>
        <v>0</v>
      </c>
      <c r="T13" s="8">
        <f>SUM(Tabla24[[#This Row],[CUP5]:[CUC5]])</f>
        <v>0</v>
      </c>
      <c r="X13" s="226"/>
      <c r="Y13" s="227"/>
      <c r="Z13" s="228"/>
    </row>
    <row r="14" spans="1:33" x14ac:dyDescent="0.25">
      <c r="B14" s="1"/>
      <c r="C14" s="51"/>
      <c r="D14" s="91"/>
      <c r="E14" s="91"/>
      <c r="F14" s="54"/>
      <c r="G14" s="50"/>
      <c r="H14" s="1"/>
      <c r="I14" s="1"/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f t="shared" si="0"/>
        <v>0</v>
      </c>
      <c r="S14" s="18">
        <f t="shared" si="1"/>
        <v>0</v>
      </c>
      <c r="T14" s="8">
        <f>SUM(Tabla24[[#This Row],[CUP5]:[CUC5]])</f>
        <v>0</v>
      </c>
      <c r="X14" s="226"/>
      <c r="Y14" s="227"/>
      <c r="Z14" s="228"/>
    </row>
    <row r="15" spans="1:33" x14ac:dyDescent="0.25">
      <c r="B15" s="1"/>
      <c r="C15" s="51"/>
      <c r="D15" s="91"/>
      <c r="E15" s="91"/>
      <c r="F15" s="54"/>
      <c r="G15" s="50"/>
      <c r="H15" s="1"/>
      <c r="I15" s="1"/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f t="shared" si="0"/>
        <v>0</v>
      </c>
      <c r="S15" s="18">
        <f t="shared" si="1"/>
        <v>0</v>
      </c>
      <c r="T15" s="8">
        <f>SUM(Tabla24[[#This Row],[CUP5]:[CUC5]])</f>
        <v>0</v>
      </c>
      <c r="X15" s="226"/>
      <c r="Y15" s="227"/>
      <c r="Z15" s="228"/>
    </row>
    <row r="16" spans="1:33" x14ac:dyDescent="0.25">
      <c r="B16" s="1"/>
      <c r="C16" s="53"/>
      <c r="D16" s="91"/>
      <c r="E16" s="91"/>
      <c r="F16" s="54"/>
      <c r="G16" s="50"/>
      <c r="H16" s="1"/>
      <c r="I16" s="1"/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f t="shared" si="0"/>
        <v>0</v>
      </c>
      <c r="S16" s="18">
        <f t="shared" si="1"/>
        <v>0</v>
      </c>
      <c r="T16" s="8">
        <f>SUM(Tabla24[[#This Row],[CUP5]:[CUC5]])</f>
        <v>0</v>
      </c>
      <c r="X16" s="226"/>
      <c r="Y16" s="227"/>
      <c r="Z16" s="228"/>
    </row>
    <row r="17" spans="2:26" x14ac:dyDescent="0.25">
      <c r="B17" s="1"/>
      <c r="C17" s="19"/>
      <c r="D17" s="19"/>
      <c r="E17" s="17"/>
      <c r="F17" s="54"/>
      <c r="G17" s="1"/>
      <c r="H17" s="1"/>
      <c r="I17" s="1"/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f t="shared" si="0"/>
        <v>0</v>
      </c>
      <c r="S17" s="18">
        <f t="shared" si="1"/>
        <v>0</v>
      </c>
      <c r="T17" s="8">
        <f>SUM(Tabla24[[#This Row],[CUP5]:[CUC5]])</f>
        <v>0</v>
      </c>
      <c r="X17" s="226"/>
      <c r="Y17" s="227"/>
      <c r="Z17" s="228"/>
    </row>
    <row r="18" spans="2:26" x14ac:dyDescent="0.25">
      <c r="B18" s="1"/>
      <c r="C18" s="19"/>
      <c r="D18" s="17"/>
      <c r="E18" s="17"/>
      <c r="F18" s="17"/>
      <c r="G18" s="2"/>
      <c r="H18" s="2"/>
      <c r="I18" s="2"/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f t="shared" si="0"/>
        <v>0</v>
      </c>
      <c r="S18" s="18">
        <f t="shared" si="1"/>
        <v>0</v>
      </c>
      <c r="T18" s="8">
        <f>SUM(Tabla24[[#This Row],[CUP5]:[CUC5]])</f>
        <v>0</v>
      </c>
      <c r="X18" s="226"/>
      <c r="Y18" s="227"/>
      <c r="Z18" s="228"/>
    </row>
    <row r="19" spans="2:26" x14ac:dyDescent="0.25">
      <c r="B19" s="1"/>
      <c r="C19" s="17"/>
      <c r="D19" s="19"/>
      <c r="E19" s="19"/>
      <c r="F19" s="19"/>
      <c r="G19" s="1"/>
      <c r="H19" s="1"/>
      <c r="I19" s="1"/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f t="shared" si="0"/>
        <v>0</v>
      </c>
      <c r="S19" s="18">
        <f t="shared" si="1"/>
        <v>0</v>
      </c>
      <c r="T19" s="8">
        <f>SUM(Tabla24[[#This Row],[CUP5]:[CUC5]])</f>
        <v>0</v>
      </c>
      <c r="X19" s="226"/>
      <c r="Y19" s="227"/>
      <c r="Z19" s="228"/>
    </row>
    <row r="20" spans="2:26" x14ac:dyDescent="0.25">
      <c r="B20" s="1"/>
      <c r="C20" s="17"/>
      <c r="D20" s="19"/>
      <c r="E20" s="17"/>
      <c r="F20" s="17"/>
      <c r="G20" s="2"/>
      <c r="H20" s="2"/>
      <c r="I20" s="2"/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f t="shared" si="0"/>
        <v>0</v>
      </c>
      <c r="S20" s="18">
        <f t="shared" si="1"/>
        <v>0</v>
      </c>
      <c r="T20" s="8">
        <f>SUM(Tabla24[[#This Row],[CUP5]:[CUC5]])</f>
        <v>0</v>
      </c>
      <c r="X20" s="226"/>
      <c r="Y20" s="227"/>
      <c r="Z20" s="228"/>
    </row>
    <row r="21" spans="2:26" x14ac:dyDescent="0.25">
      <c r="B21" s="1"/>
      <c r="C21" s="19"/>
      <c r="D21" s="17"/>
      <c r="E21" s="17"/>
      <c r="F21" s="17"/>
      <c r="G21" s="2"/>
      <c r="H21" s="1"/>
      <c r="I21" s="1"/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f t="shared" si="0"/>
        <v>0</v>
      </c>
      <c r="S21" s="18">
        <f t="shared" si="1"/>
        <v>0</v>
      </c>
      <c r="T21" s="8">
        <f>SUM(Tabla24[[#This Row],[CUP5]:[CUC5]])</f>
        <v>0</v>
      </c>
      <c r="X21" s="226"/>
      <c r="Y21" s="227"/>
      <c r="Z21" s="228"/>
    </row>
    <row r="22" spans="2:26" x14ac:dyDescent="0.25">
      <c r="B22" s="2"/>
      <c r="C22" s="46"/>
      <c r="D22" s="46"/>
      <c r="E22" s="46"/>
      <c r="F22" s="46"/>
      <c r="G22" s="60"/>
      <c r="H22" s="2"/>
      <c r="I22" s="60"/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f t="shared" si="0"/>
        <v>0</v>
      </c>
      <c r="S22" s="18">
        <f t="shared" si="1"/>
        <v>0</v>
      </c>
      <c r="T22" s="8">
        <f>SUM(Tabla24[[#This Row],[CUP5]:[CUC5]])</f>
        <v>0</v>
      </c>
      <c r="X22" s="229"/>
      <c r="Y22" s="206"/>
      <c r="Z22" s="205"/>
    </row>
    <row r="23" spans="2:26" x14ac:dyDescent="0.25">
      <c r="B23" s="2"/>
      <c r="C23" s="47"/>
      <c r="D23" s="47"/>
      <c r="E23" s="46"/>
      <c r="F23" s="46"/>
      <c r="G23" s="65"/>
      <c r="H23" s="1"/>
      <c r="I23" s="60"/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f t="shared" si="0"/>
        <v>0</v>
      </c>
      <c r="S23" s="18">
        <f t="shared" si="1"/>
        <v>0</v>
      </c>
      <c r="T23" s="8">
        <f>SUM(Tabla24[[#This Row],[CUP5]:[CUC5]])</f>
        <v>0</v>
      </c>
      <c r="X23" s="229"/>
      <c r="Y23" s="206"/>
      <c r="Z23" s="205"/>
    </row>
    <row r="24" spans="2:26" x14ac:dyDescent="0.25">
      <c r="B24" s="2"/>
      <c r="C24" s="47"/>
      <c r="D24" s="47"/>
      <c r="E24" s="46"/>
      <c r="F24" s="46"/>
      <c r="G24" s="65"/>
      <c r="H24" s="1"/>
      <c r="I24" s="60"/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f t="shared" si="0"/>
        <v>0</v>
      </c>
      <c r="S24" s="18">
        <f t="shared" si="1"/>
        <v>0</v>
      </c>
      <c r="T24" s="8">
        <f>SUM(Tabla24[[#This Row],[CUP5]:[CUC5]])</f>
        <v>0</v>
      </c>
      <c r="X24" s="229"/>
      <c r="Y24" s="206"/>
      <c r="Z24" s="205"/>
    </row>
    <row r="25" spans="2:26" x14ac:dyDescent="0.25">
      <c r="B25" s="2"/>
      <c r="C25" s="47"/>
      <c r="D25" s="47"/>
      <c r="E25" s="46"/>
      <c r="F25" s="46"/>
      <c r="G25" s="65"/>
      <c r="H25" s="1"/>
      <c r="I25" s="60"/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f t="shared" si="0"/>
        <v>0</v>
      </c>
      <c r="S25" s="18">
        <f t="shared" si="1"/>
        <v>0</v>
      </c>
      <c r="T25" s="8">
        <f>SUM(Tabla24[[#This Row],[CUP5]:[CUC5]])</f>
        <v>0</v>
      </c>
      <c r="X25" s="229"/>
      <c r="Y25" s="206"/>
      <c r="Z25" s="205"/>
    </row>
    <row r="26" spans="2:26" x14ac:dyDescent="0.25">
      <c r="B26" s="2"/>
      <c r="C26" s="47"/>
      <c r="D26" s="47"/>
      <c r="E26" s="46"/>
      <c r="F26" s="46"/>
      <c r="G26" s="65"/>
      <c r="H26" s="1"/>
      <c r="I26" s="60"/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f t="shared" si="0"/>
        <v>0</v>
      </c>
      <c r="S26" s="18">
        <f t="shared" si="1"/>
        <v>0</v>
      </c>
      <c r="T26" s="8">
        <f>SUM(Tabla24[[#This Row],[CUP5]:[CUC5]])</f>
        <v>0</v>
      </c>
      <c r="X26" s="229"/>
      <c r="Y26" s="206"/>
      <c r="Z26" s="205"/>
    </row>
    <row r="27" spans="2:26" x14ac:dyDescent="0.25">
      <c r="B27" s="2"/>
      <c r="C27" s="47"/>
      <c r="D27" s="47"/>
      <c r="E27" s="46"/>
      <c r="F27" s="46"/>
      <c r="G27" s="65"/>
      <c r="H27" s="1"/>
      <c r="I27" s="60"/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f t="shared" si="0"/>
        <v>0</v>
      </c>
      <c r="S27" s="18">
        <f t="shared" si="1"/>
        <v>0</v>
      </c>
      <c r="T27" s="8">
        <f>SUM(Tabla24[[#This Row],[CUP5]:[CUC5]])</f>
        <v>0</v>
      </c>
      <c r="X27" s="229"/>
      <c r="Y27" s="206"/>
      <c r="Z27" s="205"/>
    </row>
    <row r="28" spans="2:26" x14ac:dyDescent="0.25">
      <c r="B28" s="2"/>
      <c r="C28" s="19"/>
      <c r="D28" s="19"/>
      <c r="E28" s="19"/>
      <c r="F28" s="19"/>
      <c r="G28" s="1"/>
      <c r="H28" s="1"/>
      <c r="I28" s="60"/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f t="shared" si="0"/>
        <v>0</v>
      </c>
      <c r="S28" s="18">
        <f t="shared" si="1"/>
        <v>0</v>
      </c>
      <c r="T28" s="8">
        <f>SUM(Tabla24[[#This Row],[CUP5]:[CUC5]])</f>
        <v>0</v>
      </c>
      <c r="X28" s="229"/>
      <c r="Y28" s="206"/>
      <c r="Z28" s="205"/>
    </row>
    <row r="29" spans="2:26" x14ac:dyDescent="0.25">
      <c r="B29" s="1"/>
      <c r="C29" s="54"/>
      <c r="D29" s="54"/>
      <c r="E29" s="54"/>
      <c r="F29" s="54"/>
      <c r="G29" s="55"/>
      <c r="H29" s="61"/>
      <c r="I29" s="61"/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f t="shared" si="0"/>
        <v>0</v>
      </c>
      <c r="S29" s="18">
        <f t="shared" si="1"/>
        <v>0</v>
      </c>
      <c r="T29" s="8">
        <f>SUM(Tabla24[[#This Row],[CUP5]:[CUC5]])</f>
        <v>0</v>
      </c>
      <c r="X29" s="229"/>
      <c r="Y29" s="206"/>
      <c r="Z29" s="205"/>
    </row>
    <row r="30" spans="2:26" x14ac:dyDescent="0.25">
      <c r="B30" s="1"/>
      <c r="C30" s="56"/>
      <c r="D30" s="56"/>
      <c r="E30" s="54"/>
      <c r="F30" s="54"/>
      <c r="G30" s="48"/>
      <c r="H30" s="63"/>
      <c r="I30" s="61"/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f t="shared" si="0"/>
        <v>0</v>
      </c>
      <c r="S30" s="18">
        <f t="shared" si="1"/>
        <v>0</v>
      </c>
      <c r="T30" s="8">
        <f>SUM(Tabla24[[#This Row],[CUP5]:[CUC5]])</f>
        <v>0</v>
      </c>
      <c r="X30" s="229"/>
      <c r="Y30" s="206"/>
      <c r="Z30" s="205"/>
    </row>
    <row r="31" spans="2:26" x14ac:dyDescent="0.25">
      <c r="B31" s="1"/>
      <c r="C31" s="56"/>
      <c r="D31" s="56"/>
      <c r="E31" s="54"/>
      <c r="F31" s="54"/>
      <c r="G31" s="48"/>
      <c r="H31" s="63"/>
      <c r="I31" s="61"/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f t="shared" si="0"/>
        <v>0</v>
      </c>
      <c r="S31" s="18">
        <f t="shared" si="1"/>
        <v>0</v>
      </c>
      <c r="T31" s="8">
        <f>SUM(Tabla24[[#This Row],[CUP5]:[CUC5]])</f>
        <v>0</v>
      </c>
      <c r="X31" s="229"/>
      <c r="Y31" s="206"/>
      <c r="Z31" s="205"/>
    </row>
    <row r="32" spans="2:26" x14ac:dyDescent="0.25">
      <c r="B32" s="1"/>
      <c r="C32" s="17"/>
      <c r="D32" s="17"/>
      <c r="E32" s="17"/>
      <c r="F32" s="17"/>
      <c r="G32" s="2"/>
      <c r="H32" s="2"/>
      <c r="I32" s="2"/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f t="shared" si="0"/>
        <v>0</v>
      </c>
      <c r="S32" s="18">
        <f t="shared" si="1"/>
        <v>0</v>
      </c>
      <c r="T32" s="8">
        <f>SUM(Tabla24[[#This Row],[CUP5]:[CUC5]])</f>
        <v>0</v>
      </c>
      <c r="X32" s="229"/>
      <c r="Y32" s="206"/>
      <c r="Z32" s="205"/>
    </row>
    <row r="33" spans="1:26" x14ac:dyDescent="0.25">
      <c r="B33" s="1"/>
      <c r="C33" s="17"/>
      <c r="D33" s="17"/>
      <c r="E33" s="17"/>
      <c r="F33" s="17"/>
      <c r="G33" s="2"/>
      <c r="H33" s="1"/>
      <c r="I33" s="2"/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f t="shared" si="0"/>
        <v>0</v>
      </c>
      <c r="S33" s="18">
        <f t="shared" si="1"/>
        <v>0</v>
      </c>
      <c r="T33" s="8">
        <f>SUM(Tabla24[[#This Row],[CUP5]:[CUC5]])</f>
        <v>0</v>
      </c>
      <c r="X33" s="229"/>
      <c r="Y33" s="206"/>
      <c r="Z33" s="205"/>
    </row>
    <row r="34" spans="1:26" x14ac:dyDescent="0.25">
      <c r="B34" s="2"/>
      <c r="C34" s="17"/>
      <c r="D34" s="17"/>
      <c r="E34" s="17"/>
      <c r="F34" s="17"/>
      <c r="G34" s="2"/>
      <c r="H34" s="2"/>
      <c r="I34" s="2"/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f t="shared" si="0"/>
        <v>0</v>
      </c>
      <c r="S34" s="18">
        <f t="shared" si="1"/>
        <v>0</v>
      </c>
      <c r="T34" s="8">
        <f>SUM(Tabla24[[#This Row],[CUP5]:[CUC5]])</f>
        <v>0</v>
      </c>
      <c r="X34" s="229"/>
      <c r="Y34" s="206"/>
      <c r="Z34" s="205"/>
    </row>
    <row r="35" spans="1:26" x14ac:dyDescent="0.25">
      <c r="A35" s="22"/>
      <c r="B35" s="2"/>
      <c r="C35" s="17"/>
      <c r="D35" s="17"/>
      <c r="E35" s="17"/>
      <c r="F35" s="17"/>
      <c r="G35" s="2"/>
      <c r="H35" s="2"/>
      <c r="I35" s="2"/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f t="shared" si="0"/>
        <v>0</v>
      </c>
      <c r="S35" s="18">
        <f t="shared" si="1"/>
        <v>0</v>
      </c>
      <c r="T35" s="8">
        <f>SUM(Tabla24[[#This Row],[CUP5]:[CUC5]])</f>
        <v>0</v>
      </c>
      <c r="X35" s="229"/>
      <c r="Y35" s="206"/>
      <c r="Z35" s="205"/>
    </row>
    <row r="36" spans="1:26" x14ac:dyDescent="0.25">
      <c r="A36" s="22"/>
      <c r="B36" s="1"/>
      <c r="C36" s="17"/>
      <c r="D36" s="19"/>
      <c r="E36" s="19"/>
      <c r="F36" s="19"/>
      <c r="G36" s="1"/>
      <c r="H36" s="1"/>
      <c r="I36" s="1"/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f t="shared" si="0"/>
        <v>0</v>
      </c>
      <c r="S36" s="18">
        <f t="shared" si="1"/>
        <v>0</v>
      </c>
      <c r="T36" s="8">
        <f>SUM(Tabla24[[#This Row],[CUP5]:[CUC5]])</f>
        <v>0</v>
      </c>
      <c r="X36" s="229"/>
      <c r="Y36" s="206"/>
      <c r="Z36" s="205"/>
    </row>
    <row r="37" spans="1:26" x14ac:dyDescent="0.25">
      <c r="A37" s="22"/>
      <c r="B37" s="1"/>
      <c r="C37" s="17"/>
      <c r="D37" s="19"/>
      <c r="E37" s="19"/>
      <c r="F37" s="19"/>
      <c r="G37" s="1"/>
      <c r="H37" s="1"/>
      <c r="I37" s="1"/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f t="shared" si="0"/>
        <v>0</v>
      </c>
      <c r="S37" s="18">
        <f t="shared" si="1"/>
        <v>0</v>
      </c>
      <c r="T37" s="8">
        <f>SUM(Tabla24[[#This Row],[CUP5]:[CUC5]])</f>
        <v>0</v>
      </c>
      <c r="X37" s="229"/>
      <c r="Y37" s="206"/>
      <c r="Z37" s="205"/>
    </row>
    <row r="38" spans="1:26" x14ac:dyDescent="0.25">
      <c r="A38" s="22"/>
      <c r="B38" s="1"/>
      <c r="C38" s="17"/>
      <c r="D38" s="19"/>
      <c r="E38" s="19"/>
      <c r="F38" s="19"/>
      <c r="G38" s="1"/>
      <c r="H38" s="1"/>
      <c r="I38" s="1"/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f t="shared" si="0"/>
        <v>0</v>
      </c>
      <c r="S38" s="18">
        <f t="shared" si="1"/>
        <v>0</v>
      </c>
      <c r="T38" s="8">
        <f>SUM(Tabla24[[#This Row],[CUP5]:[CUC5]])</f>
        <v>0</v>
      </c>
      <c r="X38" s="229"/>
      <c r="Y38" s="206"/>
      <c r="Z38" s="205"/>
    </row>
    <row r="39" spans="1:26" x14ac:dyDescent="0.25">
      <c r="A39" s="22"/>
      <c r="B39" s="1"/>
      <c r="C39" s="19"/>
      <c r="D39" s="19"/>
      <c r="E39" s="19"/>
      <c r="F39" s="19"/>
      <c r="G39" s="1"/>
      <c r="H39" s="1"/>
      <c r="I39" s="1"/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f t="shared" si="0"/>
        <v>0</v>
      </c>
      <c r="S39" s="18">
        <f t="shared" si="1"/>
        <v>0</v>
      </c>
      <c r="T39" s="8">
        <f>SUM(Tabla24[[#This Row],[CUP5]:[CUC5]])</f>
        <v>0</v>
      </c>
      <c r="X39" s="229"/>
      <c r="Y39" s="206"/>
      <c r="Z39" s="205"/>
    </row>
    <row r="40" spans="1:26" x14ac:dyDescent="0.25">
      <c r="A40" s="22"/>
      <c r="B40" s="60"/>
      <c r="C40" s="46"/>
      <c r="D40" s="46"/>
      <c r="E40" s="46"/>
      <c r="F40" s="46"/>
      <c r="G40" s="2"/>
      <c r="H40" s="2"/>
      <c r="I40" s="2"/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f t="shared" si="0"/>
        <v>0</v>
      </c>
      <c r="S40" s="18">
        <f t="shared" si="1"/>
        <v>0</v>
      </c>
      <c r="T40" s="8">
        <f>SUM(Tabla24[[#This Row],[CUP5]:[CUC5]])</f>
        <v>0</v>
      </c>
      <c r="X40" s="229"/>
      <c r="Y40" s="206"/>
      <c r="Z40" s="205"/>
    </row>
    <row r="41" spans="1:26" x14ac:dyDescent="0.25">
      <c r="A41" s="22"/>
      <c r="B41" s="1"/>
      <c r="C41" s="19"/>
      <c r="D41" s="46"/>
      <c r="E41" s="46"/>
      <c r="F41" s="46"/>
      <c r="G41" s="1"/>
      <c r="H41" s="1"/>
      <c r="I41" s="1"/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f t="shared" si="0"/>
        <v>0</v>
      </c>
      <c r="S41" s="18">
        <f t="shared" si="1"/>
        <v>0</v>
      </c>
      <c r="T41" s="8">
        <f>SUM(Tabla24[[#This Row],[CUP5]:[CUC5]])</f>
        <v>0</v>
      </c>
      <c r="X41" s="229"/>
      <c r="Y41" s="206"/>
      <c r="Z41" s="205"/>
    </row>
    <row r="42" spans="1:26" x14ac:dyDescent="0.25">
      <c r="A42" s="22"/>
      <c r="B42" s="1"/>
      <c r="C42" s="19"/>
      <c r="D42" s="46"/>
      <c r="E42" s="46"/>
      <c r="F42" s="46"/>
      <c r="G42" s="1"/>
      <c r="H42" s="1"/>
      <c r="I42" s="1"/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f t="shared" si="0"/>
        <v>0</v>
      </c>
      <c r="S42" s="18">
        <f t="shared" si="1"/>
        <v>0</v>
      </c>
      <c r="T42" s="8">
        <f>SUM(Tabla24[[#This Row],[CUP5]:[CUC5]])</f>
        <v>0</v>
      </c>
      <c r="X42" s="229"/>
      <c r="Y42" s="206"/>
      <c r="Z42" s="205"/>
    </row>
    <row r="43" spans="1:26" x14ac:dyDescent="0.25">
      <c r="A43" s="22"/>
      <c r="B43" s="60"/>
      <c r="C43" s="47"/>
      <c r="D43" s="46"/>
      <c r="E43" s="46"/>
      <c r="F43" s="46"/>
      <c r="G43" s="60"/>
      <c r="H43" s="60"/>
      <c r="I43" s="60"/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f t="shared" si="0"/>
        <v>0</v>
      </c>
      <c r="S43" s="18">
        <f t="shared" si="1"/>
        <v>0</v>
      </c>
      <c r="T43" s="8">
        <f>SUM(Tabla24[[#This Row],[CUP5]:[CUC5]])</f>
        <v>0</v>
      </c>
      <c r="X43" s="229"/>
      <c r="Y43" s="206"/>
      <c r="Z43" s="205"/>
    </row>
    <row r="44" spans="1:26" x14ac:dyDescent="0.25">
      <c r="A44" s="22"/>
      <c r="B44" s="65"/>
      <c r="C44" s="47"/>
      <c r="D44" s="46"/>
      <c r="E44" s="46"/>
      <c r="F44" s="47"/>
      <c r="G44" s="65"/>
      <c r="H44" s="65"/>
      <c r="I44" s="65"/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f t="shared" si="0"/>
        <v>0</v>
      </c>
      <c r="S44" s="18">
        <f t="shared" si="1"/>
        <v>0</v>
      </c>
      <c r="T44" s="8">
        <f>SUM(Tabla24[[#This Row],[CUP5]:[CUC5]])</f>
        <v>0</v>
      </c>
      <c r="X44" s="229"/>
      <c r="Y44" s="206"/>
      <c r="Z44" s="205"/>
    </row>
    <row r="45" spans="1:26" ht="15.75" x14ac:dyDescent="0.25">
      <c r="A45" s="22"/>
      <c r="B45" s="65"/>
      <c r="C45" s="77"/>
      <c r="D45" s="47"/>
      <c r="E45" s="47"/>
      <c r="F45" s="47"/>
      <c r="G45" s="65"/>
      <c r="H45" s="65"/>
      <c r="I45" s="65"/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f t="shared" si="0"/>
        <v>0</v>
      </c>
      <c r="S45" s="18">
        <f t="shared" si="1"/>
        <v>0</v>
      </c>
      <c r="T45" s="8">
        <f>SUM(Tabla24[[#This Row],[CUP5]:[CUC5]])</f>
        <v>0</v>
      </c>
      <c r="X45" s="229"/>
      <c r="Y45" s="206"/>
      <c r="Z45" s="205"/>
    </row>
    <row r="46" spans="1:26" x14ac:dyDescent="0.25">
      <c r="A46" s="22"/>
      <c r="B46" s="65"/>
      <c r="C46" s="47"/>
      <c r="D46" s="47"/>
      <c r="E46" s="47"/>
      <c r="F46" s="47"/>
      <c r="G46" s="65"/>
      <c r="H46" s="65"/>
      <c r="I46" s="65"/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f t="shared" si="0"/>
        <v>0</v>
      </c>
      <c r="S46" s="18">
        <f t="shared" si="1"/>
        <v>0</v>
      </c>
      <c r="T46" s="8">
        <f>SUM(Tabla24[[#This Row],[CUP5]:[CUC5]])</f>
        <v>0</v>
      </c>
      <c r="X46" s="229"/>
      <c r="Y46" s="206"/>
      <c r="Z46" s="205"/>
    </row>
    <row r="47" spans="1:26" x14ac:dyDescent="0.25">
      <c r="A47" s="22"/>
      <c r="B47" s="1"/>
      <c r="C47" s="19"/>
      <c r="D47" s="19"/>
      <c r="E47" s="19"/>
      <c r="F47" s="19"/>
      <c r="G47" s="1"/>
      <c r="H47" s="1"/>
      <c r="I47" s="1"/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f t="shared" si="0"/>
        <v>0</v>
      </c>
      <c r="S47" s="18">
        <f t="shared" si="1"/>
        <v>0</v>
      </c>
      <c r="T47" s="8">
        <f>SUM(Tabla24[[#This Row],[CUP5]:[CUC5]])</f>
        <v>0</v>
      </c>
      <c r="X47" s="229"/>
      <c r="Y47" s="206"/>
      <c r="Z47" s="205"/>
    </row>
    <row r="48" spans="1:26" x14ac:dyDescent="0.25">
      <c r="A48" s="22"/>
      <c r="B48" s="65"/>
      <c r="C48" s="47"/>
      <c r="D48" s="47"/>
      <c r="E48" s="47"/>
      <c r="F48" s="47"/>
      <c r="G48" s="65"/>
      <c r="H48" s="65"/>
      <c r="I48" s="65"/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f t="shared" si="0"/>
        <v>0</v>
      </c>
      <c r="S48" s="18">
        <f t="shared" si="1"/>
        <v>0</v>
      </c>
      <c r="T48" s="8">
        <f>SUM(Tabla24[[#This Row],[CUP5]:[CUC5]])</f>
        <v>0</v>
      </c>
      <c r="X48" s="229"/>
      <c r="Y48" s="206"/>
      <c r="Z48" s="205"/>
    </row>
    <row r="49" spans="2:26" x14ac:dyDescent="0.25">
      <c r="B49" s="2"/>
      <c r="C49" s="17"/>
      <c r="D49" s="17"/>
      <c r="E49" s="17"/>
      <c r="F49" s="17"/>
      <c r="G49" s="2"/>
      <c r="H49" s="23"/>
      <c r="I49" s="23"/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f t="shared" si="0"/>
        <v>0</v>
      </c>
      <c r="S49" s="18">
        <f t="shared" si="1"/>
        <v>0</v>
      </c>
      <c r="T49" s="8">
        <f>SUM(Tabla24[[#This Row],[CUP5]:[CUC5]])</f>
        <v>0</v>
      </c>
      <c r="X49" s="229"/>
      <c r="Y49" s="206"/>
      <c r="Z49" s="205"/>
    </row>
    <row r="50" spans="2:26" x14ac:dyDescent="0.25">
      <c r="B50" s="1"/>
      <c r="C50" s="17"/>
      <c r="D50" s="19"/>
      <c r="E50" s="17"/>
      <c r="F50" s="17"/>
      <c r="G50" s="2"/>
      <c r="H50" s="1"/>
      <c r="I50" s="1"/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f t="shared" si="0"/>
        <v>0</v>
      </c>
      <c r="S50" s="18">
        <f t="shared" si="1"/>
        <v>0</v>
      </c>
      <c r="T50" s="8">
        <f>SUM(Tabla24[[#This Row],[CUP5]:[CUC5]])</f>
        <v>0</v>
      </c>
      <c r="X50" s="229"/>
      <c r="Y50" s="206"/>
      <c r="Z50" s="205"/>
    </row>
    <row r="51" spans="2:26" x14ac:dyDescent="0.25">
      <c r="B51" s="1"/>
      <c r="C51" s="17"/>
      <c r="D51" s="19"/>
      <c r="E51" s="17"/>
      <c r="F51" s="17"/>
      <c r="G51" s="2"/>
      <c r="H51" s="1"/>
      <c r="I51" s="1"/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f t="shared" si="0"/>
        <v>0</v>
      </c>
      <c r="S51" s="18">
        <f t="shared" si="1"/>
        <v>0</v>
      </c>
      <c r="T51" s="8">
        <f>SUM(Tabla24[[#This Row],[CUP5]:[CUC5]])</f>
        <v>0</v>
      </c>
      <c r="X51" s="229"/>
      <c r="Y51" s="206"/>
      <c r="Z51" s="205"/>
    </row>
    <row r="52" spans="2:26" x14ac:dyDescent="0.25">
      <c r="B52" s="60"/>
      <c r="C52" s="46"/>
      <c r="D52" s="46"/>
      <c r="E52" s="46"/>
      <c r="F52" s="46"/>
      <c r="G52" s="2"/>
      <c r="H52" s="2"/>
      <c r="I52" s="2"/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f t="shared" si="0"/>
        <v>0</v>
      </c>
      <c r="S52" s="18">
        <f t="shared" si="1"/>
        <v>0</v>
      </c>
      <c r="T52" s="8">
        <f>SUM(Tabla24[[#This Row],[CUP5]:[CUC5]])</f>
        <v>0</v>
      </c>
      <c r="X52" s="229"/>
      <c r="Y52" s="206"/>
      <c r="Z52" s="205"/>
    </row>
    <row r="53" spans="2:26" x14ac:dyDescent="0.25">
      <c r="B53" s="65"/>
      <c r="C53" s="46"/>
      <c r="D53" s="19"/>
      <c r="E53" s="19"/>
      <c r="F53" s="19"/>
      <c r="G53" s="1"/>
      <c r="H53" s="1"/>
      <c r="I53" s="1"/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f t="shared" si="0"/>
        <v>0</v>
      </c>
      <c r="S53" s="18">
        <f t="shared" si="1"/>
        <v>0</v>
      </c>
      <c r="T53" s="8">
        <f>SUM(Tabla24[[#This Row],[CUP5]:[CUC5]])</f>
        <v>0</v>
      </c>
      <c r="X53" s="229"/>
      <c r="Y53" s="206"/>
      <c r="Z53" s="205"/>
    </row>
    <row r="54" spans="2:26" x14ac:dyDescent="0.25">
      <c r="B54" s="2"/>
      <c r="C54" s="46"/>
      <c r="D54" s="46"/>
      <c r="E54" s="46"/>
      <c r="F54" s="46"/>
      <c r="G54" s="60"/>
      <c r="H54" s="2"/>
      <c r="I54" s="2"/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f t="shared" si="0"/>
        <v>0</v>
      </c>
      <c r="S54" s="18">
        <f t="shared" si="1"/>
        <v>0</v>
      </c>
      <c r="T54" s="8">
        <f>SUM(Tabla24[[#This Row],[CUP5]:[CUC5]])</f>
        <v>0</v>
      </c>
      <c r="X54" s="229"/>
      <c r="Y54" s="206"/>
      <c r="Z54" s="205"/>
    </row>
    <row r="55" spans="2:26" x14ac:dyDescent="0.25">
      <c r="B55" s="1"/>
      <c r="C55" s="47"/>
      <c r="D55" s="46"/>
      <c r="E55" s="46"/>
      <c r="F55" s="46"/>
      <c r="G55" s="65"/>
      <c r="H55" s="1"/>
      <c r="I55" s="1"/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f t="shared" si="0"/>
        <v>0</v>
      </c>
      <c r="S55" s="18">
        <f t="shared" si="1"/>
        <v>0</v>
      </c>
      <c r="T55" s="8">
        <f>SUM(Tabla24[[#This Row],[CUP5]:[CUC5]])</f>
        <v>0</v>
      </c>
      <c r="X55" s="229"/>
      <c r="Y55" s="206"/>
      <c r="Z55" s="205"/>
    </row>
    <row r="56" spans="2:26" x14ac:dyDescent="0.25">
      <c r="B56" s="1"/>
      <c r="C56" s="47"/>
      <c r="D56" s="46"/>
      <c r="E56" s="46"/>
      <c r="F56" s="46"/>
      <c r="G56" s="65"/>
      <c r="H56" s="1"/>
      <c r="I56" s="1"/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f t="shared" si="0"/>
        <v>0</v>
      </c>
      <c r="S56" s="18">
        <f t="shared" si="1"/>
        <v>0</v>
      </c>
      <c r="T56" s="8">
        <f>SUM(Tabla24[[#This Row],[CUP5]:[CUC5]])</f>
        <v>0</v>
      </c>
      <c r="X56" s="229"/>
      <c r="Y56" s="206"/>
      <c r="Z56" s="205"/>
    </row>
    <row r="57" spans="2:26" x14ac:dyDescent="0.25">
      <c r="B57" s="1"/>
      <c r="C57" s="47"/>
      <c r="D57" s="46"/>
      <c r="E57" s="46"/>
      <c r="F57" s="46"/>
      <c r="G57" s="65"/>
      <c r="H57" s="1"/>
      <c r="I57" s="1"/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f t="shared" si="0"/>
        <v>0</v>
      </c>
      <c r="S57" s="18">
        <f t="shared" si="1"/>
        <v>0</v>
      </c>
      <c r="T57" s="8">
        <f>SUM(Tabla24[[#This Row],[CUP5]:[CUC5]])</f>
        <v>0</v>
      </c>
      <c r="X57" s="229"/>
      <c r="Y57" s="206"/>
      <c r="Z57" s="205"/>
    </row>
    <row r="58" spans="2:26" x14ac:dyDescent="0.25">
      <c r="B58" s="1"/>
      <c r="C58" s="19"/>
      <c r="D58" s="46"/>
      <c r="E58" s="46"/>
      <c r="F58" s="46"/>
      <c r="G58" s="1"/>
      <c r="H58" s="1"/>
      <c r="I58" s="1"/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f t="shared" si="0"/>
        <v>0</v>
      </c>
      <c r="S58" s="18">
        <f t="shared" si="1"/>
        <v>0</v>
      </c>
      <c r="T58" s="8">
        <f>SUM(Tabla24[[#This Row],[CUP5]:[CUC5]])</f>
        <v>0</v>
      </c>
      <c r="X58" s="229"/>
      <c r="Y58" s="206"/>
      <c r="Z58" s="205"/>
    </row>
    <row r="59" spans="2:26" x14ac:dyDescent="0.25">
      <c r="B59" s="2"/>
      <c r="C59" s="17"/>
      <c r="D59" s="17"/>
      <c r="E59" s="17"/>
      <c r="F59" s="17"/>
      <c r="G59" s="2"/>
      <c r="H59" s="2"/>
      <c r="I59" s="2"/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f t="shared" si="0"/>
        <v>0</v>
      </c>
      <c r="S59" s="18">
        <f t="shared" si="1"/>
        <v>0</v>
      </c>
      <c r="T59" s="8">
        <f>SUM(Tabla24[[#This Row],[CUP5]:[CUC5]])</f>
        <v>0</v>
      </c>
      <c r="X59" s="229"/>
      <c r="Y59" s="206"/>
      <c r="Z59" s="205"/>
    </row>
    <row r="60" spans="2:26" x14ac:dyDescent="0.25">
      <c r="B60" s="61"/>
      <c r="C60" s="74"/>
      <c r="D60" s="74"/>
      <c r="E60" s="74"/>
      <c r="F60" s="74"/>
      <c r="G60" s="2"/>
      <c r="H60" s="61"/>
      <c r="I60" s="2"/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f t="shared" si="0"/>
        <v>0</v>
      </c>
      <c r="S60" s="18">
        <f t="shared" si="1"/>
        <v>0</v>
      </c>
      <c r="T60" s="8">
        <f>SUM(Tabla24[[#This Row],[CUP5]:[CUC5]])</f>
        <v>0</v>
      </c>
      <c r="X60" s="229"/>
      <c r="Y60" s="206"/>
      <c r="Z60" s="205"/>
    </row>
    <row r="61" spans="2:26" x14ac:dyDescent="0.25">
      <c r="B61" s="63"/>
      <c r="C61" s="74"/>
      <c r="D61" s="64"/>
      <c r="E61" s="64"/>
      <c r="F61" s="64"/>
      <c r="G61" s="2"/>
      <c r="H61" s="63"/>
      <c r="I61" s="2"/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f t="shared" si="0"/>
        <v>0</v>
      </c>
      <c r="S61" s="18">
        <f t="shared" si="1"/>
        <v>0</v>
      </c>
      <c r="T61" s="8">
        <f>SUM(Tabla24[[#This Row],[CUP5]:[CUC5]])</f>
        <v>0</v>
      </c>
      <c r="X61" s="229"/>
      <c r="Y61" s="206"/>
      <c r="Z61" s="205"/>
    </row>
    <row r="62" spans="2:26" x14ac:dyDescent="0.25">
      <c r="B62" s="63"/>
      <c r="C62" s="74"/>
      <c r="D62" s="64"/>
      <c r="E62" s="64"/>
      <c r="F62" s="64"/>
      <c r="G62" s="2"/>
      <c r="H62" s="63"/>
      <c r="I62" s="2"/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f t="shared" si="0"/>
        <v>0</v>
      </c>
      <c r="S62" s="18">
        <f t="shared" si="1"/>
        <v>0</v>
      </c>
      <c r="T62" s="8">
        <f>SUM(Tabla24[[#This Row],[CUP5]:[CUC5]])</f>
        <v>0</v>
      </c>
      <c r="X62" s="229"/>
      <c r="Y62" s="206"/>
      <c r="Z62" s="205"/>
    </row>
    <row r="63" spans="2:26" x14ac:dyDescent="0.25">
      <c r="B63" s="63"/>
      <c r="C63" s="74"/>
      <c r="D63" s="64"/>
      <c r="E63" s="64"/>
      <c r="F63" s="64"/>
      <c r="G63" s="2"/>
      <c r="H63" s="63"/>
      <c r="I63" s="2"/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f t="shared" si="0"/>
        <v>0</v>
      </c>
      <c r="S63" s="18">
        <f t="shared" si="1"/>
        <v>0</v>
      </c>
      <c r="T63" s="8">
        <f>SUM(Tabla24[[#This Row],[CUP5]:[CUC5]])</f>
        <v>0</v>
      </c>
      <c r="X63" s="229"/>
      <c r="Y63" s="206"/>
      <c r="Z63" s="205"/>
    </row>
    <row r="64" spans="2:26" x14ac:dyDescent="0.25">
      <c r="B64" s="63"/>
      <c r="C64" s="64"/>
      <c r="D64" s="64"/>
      <c r="E64" s="64"/>
      <c r="F64" s="64"/>
      <c r="G64" s="2"/>
      <c r="H64" s="63"/>
      <c r="I64" s="2"/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f t="shared" si="0"/>
        <v>0</v>
      </c>
      <c r="S64" s="18">
        <f t="shared" si="1"/>
        <v>0</v>
      </c>
      <c r="T64" s="8">
        <f>SUM(Tabla24[[#This Row],[CUP5]:[CUC5]])</f>
        <v>0</v>
      </c>
      <c r="X64" s="229"/>
      <c r="Y64" s="206"/>
      <c r="Z64" s="205"/>
    </row>
    <row r="65" spans="2:26" x14ac:dyDescent="0.25">
      <c r="B65" s="63"/>
      <c r="C65" s="64"/>
      <c r="D65" s="64"/>
      <c r="E65" s="64"/>
      <c r="F65" s="64"/>
      <c r="G65" s="2"/>
      <c r="H65" s="63"/>
      <c r="I65" s="2"/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f t="shared" si="0"/>
        <v>0</v>
      </c>
      <c r="S65" s="18">
        <f t="shared" si="1"/>
        <v>0</v>
      </c>
      <c r="T65" s="8">
        <f>SUM(Tabla24[[#This Row],[CUP5]:[CUC5]])</f>
        <v>0</v>
      </c>
      <c r="X65" s="229"/>
      <c r="Y65" s="206"/>
      <c r="Z65" s="205"/>
    </row>
    <row r="66" spans="2:26" x14ac:dyDescent="0.25">
      <c r="B66" s="63"/>
      <c r="C66" s="64"/>
      <c r="D66" s="64"/>
      <c r="E66" s="64"/>
      <c r="F66" s="64"/>
      <c r="G66" s="2"/>
      <c r="H66" s="63"/>
      <c r="I66" s="2"/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f t="shared" si="0"/>
        <v>0</v>
      </c>
      <c r="S66" s="18">
        <f t="shared" si="1"/>
        <v>0</v>
      </c>
      <c r="T66" s="8">
        <f>SUM(Tabla24[[#This Row],[CUP5]:[CUC5]])</f>
        <v>0</v>
      </c>
      <c r="X66" s="229"/>
      <c r="Y66" s="206"/>
      <c r="Z66" s="205"/>
    </row>
    <row r="67" spans="2:26" x14ac:dyDescent="0.25">
      <c r="B67" s="63"/>
      <c r="C67" s="64"/>
      <c r="D67" s="64"/>
      <c r="E67" s="64"/>
      <c r="F67" s="64"/>
      <c r="G67" s="2"/>
      <c r="H67" s="63"/>
      <c r="I67" s="2"/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f t="shared" si="0"/>
        <v>0</v>
      </c>
      <c r="S67" s="18">
        <f t="shared" si="1"/>
        <v>0</v>
      </c>
      <c r="T67" s="8">
        <f>SUM(Tabla24[[#This Row],[CUP5]:[CUC5]])</f>
        <v>0</v>
      </c>
      <c r="X67" s="229"/>
      <c r="Y67" s="206"/>
      <c r="Z67" s="205"/>
    </row>
    <row r="68" spans="2:26" x14ac:dyDescent="0.25">
      <c r="B68" s="63"/>
      <c r="C68" s="76"/>
      <c r="D68" s="17"/>
      <c r="E68" s="17"/>
      <c r="F68" s="17"/>
      <c r="G68" s="2"/>
      <c r="H68" s="2"/>
      <c r="I68" s="2"/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f t="shared" si="0"/>
        <v>0</v>
      </c>
      <c r="S68" s="18">
        <f t="shared" si="1"/>
        <v>0</v>
      </c>
      <c r="T68" s="8">
        <f>SUM(Tabla24[[#This Row],[CUP5]:[CUC5]])</f>
        <v>0</v>
      </c>
      <c r="X68" s="229"/>
      <c r="Y68" s="206"/>
      <c r="Z68" s="205"/>
    </row>
    <row r="69" spans="2:26" x14ac:dyDescent="0.25">
      <c r="B69" s="63"/>
      <c r="C69" s="17"/>
      <c r="D69" s="19"/>
      <c r="E69" s="19"/>
      <c r="F69" s="19"/>
      <c r="G69" s="2"/>
      <c r="H69" s="1"/>
      <c r="I69" s="2"/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f t="shared" si="0"/>
        <v>0</v>
      </c>
      <c r="S69" s="18">
        <f t="shared" si="1"/>
        <v>0</v>
      </c>
      <c r="T69" s="8">
        <f>SUM(Tabla24[[#This Row],[CUP5]:[CUC5]])</f>
        <v>0</v>
      </c>
      <c r="X69" s="229"/>
      <c r="Y69" s="206"/>
      <c r="Z69" s="205"/>
    </row>
    <row r="70" spans="2:26" x14ac:dyDescent="0.25">
      <c r="B70" s="63"/>
      <c r="C70" s="19"/>
      <c r="D70" s="19"/>
      <c r="E70" s="19"/>
      <c r="F70" s="19"/>
      <c r="G70" s="2"/>
      <c r="H70" s="1"/>
      <c r="I70" s="2"/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f t="shared" si="0"/>
        <v>0</v>
      </c>
      <c r="S70" s="18">
        <f t="shared" si="1"/>
        <v>0</v>
      </c>
      <c r="T70" s="8">
        <f>SUM(Tabla24[[#This Row],[CUP5]:[CUC5]])</f>
        <v>0</v>
      </c>
      <c r="X70" s="229"/>
      <c r="Y70" s="206"/>
      <c r="Z70" s="205"/>
    </row>
    <row r="71" spans="2:26" x14ac:dyDescent="0.25">
      <c r="B71" s="63"/>
      <c r="C71" s="17"/>
      <c r="D71" s="19"/>
      <c r="E71" s="19"/>
      <c r="F71" s="19"/>
      <c r="G71" s="2"/>
      <c r="H71" s="1"/>
      <c r="I71" s="2"/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f t="shared" si="0"/>
        <v>0</v>
      </c>
      <c r="S71" s="18">
        <f t="shared" si="1"/>
        <v>0</v>
      </c>
      <c r="T71" s="8">
        <f>SUM(Tabla24[[#This Row],[CUP5]:[CUC5]])</f>
        <v>0</v>
      </c>
      <c r="X71" s="229"/>
      <c r="Y71" s="206"/>
      <c r="Z71" s="205"/>
    </row>
    <row r="72" spans="2:26" x14ac:dyDescent="0.25">
      <c r="B72" s="63"/>
      <c r="C72" s="17"/>
      <c r="D72" s="17"/>
      <c r="E72" s="17"/>
      <c r="F72" s="17"/>
      <c r="G72" s="2"/>
      <c r="H72" s="2"/>
      <c r="I72" s="2"/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f t="shared" ref="R72:S82" si="2">SUM(J72,L72,N72,P72)</f>
        <v>0</v>
      </c>
      <c r="S72" s="18">
        <f t="shared" si="2"/>
        <v>0</v>
      </c>
      <c r="T72" s="8">
        <f>SUM(Tabla24[[#This Row],[CUP5]:[CUC5]])</f>
        <v>0</v>
      </c>
      <c r="X72" s="229"/>
      <c r="Y72" s="206"/>
      <c r="Z72" s="205"/>
    </row>
    <row r="73" spans="2:26" x14ac:dyDescent="0.25">
      <c r="B73" s="63"/>
      <c r="C73" s="54"/>
      <c r="D73" s="74"/>
      <c r="E73" s="74"/>
      <c r="F73" s="74"/>
      <c r="G73" s="61"/>
      <c r="H73" s="61"/>
      <c r="I73" s="61"/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f t="shared" si="2"/>
        <v>0</v>
      </c>
      <c r="S73" s="18">
        <f t="shared" si="2"/>
        <v>0</v>
      </c>
      <c r="T73" s="8">
        <f>SUM(Tabla24[[#This Row],[CUP5]:[CUC5]])</f>
        <v>0</v>
      </c>
      <c r="X73" s="229"/>
      <c r="Y73" s="206"/>
      <c r="Z73" s="205"/>
    </row>
    <row r="74" spans="2:26" x14ac:dyDescent="0.25">
      <c r="B74" s="63"/>
      <c r="C74" s="56"/>
      <c r="D74" s="74"/>
      <c r="E74" s="74"/>
      <c r="F74" s="74"/>
      <c r="G74" s="61"/>
      <c r="H74" s="63"/>
      <c r="I74" s="63"/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f t="shared" si="2"/>
        <v>0</v>
      </c>
      <c r="S74" s="18">
        <f t="shared" si="2"/>
        <v>0</v>
      </c>
      <c r="T74" s="8">
        <f>SUM(Tabla24[[#This Row],[CUP5]:[CUC5]])</f>
        <v>0</v>
      </c>
      <c r="X74" s="229"/>
      <c r="Y74" s="206"/>
      <c r="Z74" s="205"/>
    </row>
    <row r="75" spans="2:26" x14ac:dyDescent="0.25">
      <c r="B75" s="63"/>
      <c r="C75" s="56"/>
      <c r="D75" s="74"/>
      <c r="E75" s="74"/>
      <c r="F75" s="74"/>
      <c r="G75" s="61"/>
      <c r="H75" s="63"/>
      <c r="I75" s="63"/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f t="shared" si="2"/>
        <v>0</v>
      </c>
      <c r="S75" s="18">
        <f t="shared" si="2"/>
        <v>0</v>
      </c>
      <c r="T75" s="8">
        <f>SUM(Tabla24[[#This Row],[CUP5]:[CUC5]])</f>
        <v>0</v>
      </c>
      <c r="X75" s="229"/>
      <c r="Y75" s="206"/>
      <c r="Z75" s="205"/>
    </row>
    <row r="76" spans="2:26" x14ac:dyDescent="0.25">
      <c r="B76" s="63"/>
      <c r="C76" s="56"/>
      <c r="D76" s="74"/>
      <c r="E76" s="74"/>
      <c r="F76" s="74"/>
      <c r="G76" s="61"/>
      <c r="H76" s="63"/>
      <c r="I76" s="63"/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f t="shared" si="2"/>
        <v>0</v>
      </c>
      <c r="S76" s="18">
        <f t="shared" si="2"/>
        <v>0</v>
      </c>
      <c r="T76" s="8">
        <f>SUM(Tabla24[[#This Row],[CUP5]:[CUC5]])</f>
        <v>0</v>
      </c>
      <c r="X76" s="229"/>
      <c r="Y76" s="206"/>
      <c r="Z76" s="205"/>
    </row>
    <row r="77" spans="2:26" x14ac:dyDescent="0.25">
      <c r="B77" s="63"/>
      <c r="C77" s="56"/>
      <c r="D77" s="74"/>
      <c r="E77" s="74"/>
      <c r="F77" s="74"/>
      <c r="G77" s="61"/>
      <c r="H77" s="63"/>
      <c r="I77" s="63"/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f t="shared" si="2"/>
        <v>0</v>
      </c>
      <c r="S77" s="18">
        <f t="shared" si="2"/>
        <v>0</v>
      </c>
      <c r="T77" s="8">
        <f>SUM(Tabla24[[#This Row],[CUP5]:[CUC5]])</f>
        <v>0</v>
      </c>
      <c r="X77" s="229"/>
      <c r="Y77" s="206"/>
      <c r="Z77" s="205"/>
    </row>
    <row r="78" spans="2:26" x14ac:dyDescent="0.25">
      <c r="B78" s="63"/>
      <c r="C78" s="56"/>
      <c r="D78" s="84"/>
      <c r="E78" s="84"/>
      <c r="F78" s="84"/>
      <c r="G78" s="61"/>
      <c r="H78" s="87"/>
      <c r="I78" s="63"/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f t="shared" si="2"/>
        <v>0</v>
      </c>
      <c r="S78" s="18">
        <f t="shared" si="2"/>
        <v>0</v>
      </c>
      <c r="T78" s="8">
        <f>SUM(Tabla24[[#This Row],[CUP5]:[CUC5]])</f>
        <v>0</v>
      </c>
      <c r="X78" s="229"/>
      <c r="Y78" s="206"/>
      <c r="Z78" s="205"/>
    </row>
    <row r="79" spans="2:26" x14ac:dyDescent="0.25">
      <c r="B79" s="63"/>
      <c r="C79" s="56"/>
      <c r="D79" s="17"/>
      <c r="E79" s="17"/>
      <c r="F79" s="17"/>
      <c r="G79" s="2"/>
      <c r="H79" s="2"/>
      <c r="I79" s="2"/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f t="shared" si="2"/>
        <v>0</v>
      </c>
      <c r="S79" s="18">
        <f t="shared" si="2"/>
        <v>0</v>
      </c>
      <c r="T79" s="8">
        <f>SUM(Tabla24[[#This Row],[CUP5]:[CUC5]])</f>
        <v>0</v>
      </c>
      <c r="X79" s="229"/>
      <c r="Y79" s="206"/>
      <c r="Z79" s="205"/>
    </row>
    <row r="80" spans="2:26" x14ac:dyDescent="0.25">
      <c r="B80" s="63"/>
      <c r="C80" s="56"/>
      <c r="D80" s="19"/>
      <c r="E80" s="17"/>
      <c r="F80" s="17"/>
      <c r="G80" s="1"/>
      <c r="H80" s="1"/>
      <c r="I80" s="2"/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f t="shared" si="2"/>
        <v>0</v>
      </c>
      <c r="S80" s="18">
        <f t="shared" si="2"/>
        <v>0</v>
      </c>
      <c r="T80" s="8">
        <f>SUM(Tabla24[[#This Row],[CUP5]:[CUC5]])</f>
        <v>0</v>
      </c>
      <c r="X80" s="229"/>
      <c r="Y80" s="206"/>
      <c r="Z80" s="205"/>
    </row>
    <row r="81" spans="2:26" x14ac:dyDescent="0.25">
      <c r="B81" s="63"/>
      <c r="C81" s="56"/>
      <c r="D81" s="19"/>
      <c r="E81" s="17"/>
      <c r="F81" s="17"/>
      <c r="G81" s="1"/>
      <c r="H81" s="1"/>
      <c r="I81" s="2"/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f t="shared" si="2"/>
        <v>0</v>
      </c>
      <c r="S81" s="18">
        <f t="shared" si="2"/>
        <v>0</v>
      </c>
      <c r="T81" s="8">
        <f>SUM(Tabla24[[#This Row],[CUP5]:[CUC5]])</f>
        <v>0</v>
      </c>
      <c r="X81" s="229"/>
      <c r="Y81" s="206"/>
      <c r="Z81" s="205"/>
    </row>
    <row r="82" spans="2:26" ht="15.75" thickBot="1" x14ac:dyDescent="0.3">
      <c r="B82" s="63"/>
      <c r="C82" s="78"/>
      <c r="D82" s="97"/>
      <c r="E82" s="78"/>
      <c r="F82" s="78"/>
      <c r="G82" s="96"/>
      <c r="H82" s="96"/>
      <c r="I82" s="4"/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f t="shared" si="2"/>
        <v>0</v>
      </c>
      <c r="S82" s="18">
        <f t="shared" si="2"/>
        <v>0</v>
      </c>
      <c r="T82" s="8">
        <f>SUM(Tabla24[[#This Row],[CUP5]:[CUC5]])</f>
        <v>0</v>
      </c>
      <c r="X82" s="229"/>
      <c r="Y82" s="206"/>
      <c r="Z82" s="205"/>
    </row>
    <row r="83" spans="2:26" ht="15.75" thickBot="1" x14ac:dyDescent="0.3">
      <c r="B83" s="243">
        <f>SUBTOTAL(103,Tabla24[No.])</f>
        <v>0</v>
      </c>
      <c r="C83" s="100" t="s">
        <v>6</v>
      </c>
      <c r="D83" s="100"/>
      <c r="E83" s="100"/>
      <c r="F83" s="100"/>
      <c r="G83" s="100">
        <f>SUBTOTAL(109,Tabla24[Cant. Serv. Planif. ])</f>
        <v>0</v>
      </c>
      <c r="H83" s="100">
        <f>SUBTOTAL(103,Tabla24[Export])</f>
        <v>0</v>
      </c>
      <c r="I83" s="100">
        <f>SUBTOTAL(103,Tabla24[Sust. Imp.])</f>
        <v>0</v>
      </c>
      <c r="J83" s="101">
        <f>SUBTOTAL(109,Tabla24[CUP])</f>
        <v>0</v>
      </c>
      <c r="K83" s="101">
        <f>SUBTOTAL(109,Tabla24[CUC])</f>
        <v>0</v>
      </c>
      <c r="L83" s="101">
        <f>SUBTOTAL(109,Tabla24[CUP2])</f>
        <v>0</v>
      </c>
      <c r="M83" s="101">
        <f>SUBTOTAL(109,Tabla24[CUC2])</f>
        <v>0</v>
      </c>
      <c r="N83" s="101">
        <f>SUBTOTAL(109,Tabla24[CUP3])</f>
        <v>0</v>
      </c>
      <c r="O83" s="101">
        <f>SUBTOTAL(109,Tabla24[CUC3])</f>
        <v>0</v>
      </c>
      <c r="P83" s="101">
        <f>SUBTOTAL(109,Tabla24[CUP4])</f>
        <v>0</v>
      </c>
      <c r="Q83" s="101">
        <f>SUBTOTAL(109,Tabla24[CUC4])</f>
        <v>0</v>
      </c>
      <c r="R83" s="101">
        <f>SUBTOTAL(109,Tabla24[CUP5])</f>
        <v>0</v>
      </c>
      <c r="S83" s="101">
        <f>SUBTOTAL(109,Tabla24[CUC5])</f>
        <v>0</v>
      </c>
      <c r="T83" s="101">
        <f>SUBTOTAL(109,Tabla24[M.Total])</f>
        <v>0</v>
      </c>
      <c r="X83" s="229"/>
      <c r="Y83" s="206"/>
      <c r="Z83" s="205"/>
    </row>
    <row r="85" spans="2:26" x14ac:dyDescent="0.25">
      <c r="B85" s="27" t="s">
        <v>9</v>
      </c>
      <c r="D85" s="42"/>
      <c r="E85" s="42"/>
      <c r="H85" s="35" t="s">
        <v>10</v>
      </c>
      <c r="I85" s="35"/>
      <c r="L85" s="35" t="s">
        <v>11</v>
      </c>
      <c r="M85" s="35"/>
      <c r="N85" s="35"/>
      <c r="O85" s="35"/>
      <c r="P85" s="35"/>
      <c r="Q85" s="35"/>
      <c r="R85" s="35"/>
      <c r="S85" s="35"/>
    </row>
    <row r="86" spans="2:26" x14ac:dyDescent="0.25">
      <c r="B86" s="27" t="s">
        <v>34</v>
      </c>
      <c r="D86" s="89"/>
      <c r="E86" s="89"/>
      <c r="H86" s="35" t="s">
        <v>10</v>
      </c>
      <c r="I86" s="35"/>
      <c r="L86" s="35" t="s">
        <v>11</v>
      </c>
      <c r="M86" s="35"/>
      <c r="N86" s="35"/>
      <c r="O86" s="35"/>
      <c r="P86" s="35"/>
      <c r="Q86" s="35"/>
      <c r="R86" s="35"/>
      <c r="S86" s="35"/>
    </row>
  </sheetData>
  <mergeCells count="10">
    <mergeCell ref="B6:G6"/>
    <mergeCell ref="B4:I5"/>
    <mergeCell ref="J5:T5"/>
    <mergeCell ref="J6:K6"/>
    <mergeCell ref="L6:M6"/>
    <mergeCell ref="H6:I6"/>
    <mergeCell ref="N6:O6"/>
    <mergeCell ref="P6:Q6"/>
    <mergeCell ref="J2:T4"/>
    <mergeCell ref="B2:I3"/>
  </mergeCells>
  <pageMargins left="0.70866141732283472" right="0" top="0.74803149606299213" bottom="0.74803149606299213" header="0.31496062992125984" footer="0.31496062992125984"/>
  <pageSetup paperSize="258" scale="45" orientation="landscape" horizontalDpi="200" verticalDpi="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opLeftCell="E1" zoomScale="70" zoomScaleNormal="70" workbookViewId="0">
      <selection activeCell="T55" sqref="T55"/>
    </sheetView>
  </sheetViews>
  <sheetFormatPr baseColWidth="10" defaultColWidth="11.42578125" defaultRowHeight="15" x14ac:dyDescent="0.25"/>
  <cols>
    <col min="1" max="1" width="2" style="40" customWidth="1"/>
    <col min="2" max="2" width="6.5703125" style="40" customWidth="1"/>
    <col min="3" max="3" width="45.85546875" style="40" customWidth="1"/>
    <col min="4" max="5" width="37.5703125" style="40" customWidth="1"/>
    <col min="6" max="6" width="26.28515625" style="40" customWidth="1"/>
    <col min="7" max="7" width="13" style="40" bestFit="1" customWidth="1"/>
    <col min="8" max="8" width="16.28515625" style="40" bestFit="1" customWidth="1"/>
    <col min="9" max="10" width="10" style="40" bestFit="1" customWidth="1"/>
    <col min="11" max="12" width="11.42578125" style="40" bestFit="1" customWidth="1"/>
    <col min="13" max="18" width="11.42578125" style="40" customWidth="1"/>
    <col min="19" max="19" width="16.42578125" style="40" customWidth="1"/>
    <col min="20" max="21" width="11.42578125" style="40"/>
    <col min="22" max="22" width="24.140625" style="40" bestFit="1" customWidth="1"/>
    <col min="23" max="23" width="22.5703125" style="40" bestFit="1" customWidth="1"/>
    <col min="24" max="24" width="17.7109375" style="40" bestFit="1" customWidth="1"/>
    <col min="25" max="16384" width="11.42578125" style="40"/>
  </cols>
  <sheetData>
    <row r="1" spans="1:24" ht="15.75" thickBo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4" ht="21" customHeight="1" x14ac:dyDescent="0.25">
      <c r="A2" s="9"/>
      <c r="B2" s="306" t="s">
        <v>195</v>
      </c>
      <c r="C2" s="307"/>
      <c r="D2" s="307"/>
      <c r="E2" s="307"/>
      <c r="F2" s="307"/>
      <c r="G2" s="307"/>
      <c r="H2" s="308"/>
      <c r="I2" s="306" t="s">
        <v>197</v>
      </c>
      <c r="J2" s="307"/>
      <c r="K2" s="307"/>
      <c r="L2" s="307"/>
      <c r="M2" s="307"/>
      <c r="N2" s="307"/>
      <c r="O2" s="307"/>
      <c r="P2" s="307"/>
      <c r="Q2" s="307"/>
      <c r="R2" s="307"/>
      <c r="S2" s="308"/>
    </row>
    <row r="3" spans="1:24" ht="15.75" customHeight="1" thickBot="1" x14ac:dyDescent="0.3">
      <c r="A3" s="9"/>
      <c r="B3" s="312"/>
      <c r="C3" s="313"/>
      <c r="D3" s="313"/>
      <c r="E3" s="313"/>
      <c r="F3" s="313"/>
      <c r="G3" s="313"/>
      <c r="H3" s="314"/>
      <c r="I3" s="309"/>
      <c r="J3" s="310"/>
      <c r="K3" s="310"/>
      <c r="L3" s="310"/>
      <c r="M3" s="310"/>
      <c r="N3" s="310"/>
      <c r="O3" s="310"/>
      <c r="P3" s="310"/>
      <c r="Q3" s="310"/>
      <c r="R3" s="310"/>
      <c r="S3" s="311"/>
    </row>
    <row r="4" spans="1:24" ht="15" customHeight="1" thickBot="1" x14ac:dyDescent="0.3">
      <c r="A4" s="9"/>
      <c r="B4" s="297" t="s">
        <v>184</v>
      </c>
      <c r="C4" s="298"/>
      <c r="D4" s="298"/>
      <c r="E4" s="298"/>
      <c r="F4" s="298"/>
      <c r="G4" s="298"/>
      <c r="H4" s="298"/>
      <c r="I4" s="312"/>
      <c r="J4" s="313"/>
      <c r="K4" s="313"/>
      <c r="L4" s="313"/>
      <c r="M4" s="313"/>
      <c r="N4" s="313"/>
      <c r="O4" s="313"/>
      <c r="P4" s="313"/>
      <c r="Q4" s="313"/>
      <c r="R4" s="313"/>
      <c r="S4" s="314"/>
    </row>
    <row r="5" spans="1:24" ht="15.75" customHeight="1" thickBot="1" x14ac:dyDescent="0.3">
      <c r="A5" s="9"/>
      <c r="B5" s="299"/>
      <c r="C5" s="300"/>
      <c r="D5" s="300"/>
      <c r="E5" s="300"/>
      <c r="F5" s="300"/>
      <c r="G5" s="300"/>
      <c r="H5" s="300"/>
      <c r="I5" s="301" t="s">
        <v>125</v>
      </c>
      <c r="J5" s="302"/>
      <c r="K5" s="302"/>
      <c r="L5" s="302"/>
      <c r="M5" s="302"/>
      <c r="N5" s="302"/>
      <c r="O5" s="302"/>
      <c r="P5" s="302"/>
      <c r="Q5" s="302"/>
      <c r="R5" s="302"/>
      <c r="S5" s="303"/>
    </row>
    <row r="6" spans="1:24" s="209" customFormat="1" ht="34.5" customHeight="1" thickBot="1" x14ac:dyDescent="0.3">
      <c r="A6" s="207"/>
      <c r="B6" s="294" t="s">
        <v>59</v>
      </c>
      <c r="C6" s="295"/>
      <c r="D6" s="295"/>
      <c r="E6" s="295"/>
      <c r="F6" s="296"/>
      <c r="G6" s="304" t="s">
        <v>69</v>
      </c>
      <c r="H6" s="305"/>
      <c r="I6" s="301" t="s">
        <v>3</v>
      </c>
      <c r="J6" s="303"/>
      <c r="K6" s="301" t="s">
        <v>4</v>
      </c>
      <c r="L6" s="303"/>
      <c r="M6" s="301" t="s">
        <v>169</v>
      </c>
      <c r="N6" s="303"/>
      <c r="O6" s="301" t="s">
        <v>5</v>
      </c>
      <c r="P6" s="303"/>
      <c r="Q6" s="163" t="s">
        <v>98</v>
      </c>
      <c r="R6" s="163" t="s">
        <v>170</v>
      </c>
      <c r="S6" s="208" t="s">
        <v>6</v>
      </c>
    </row>
    <row r="7" spans="1:24" ht="30.75" thickBot="1" x14ac:dyDescent="0.3">
      <c r="A7" s="12"/>
      <c r="B7" s="41" t="s">
        <v>2</v>
      </c>
      <c r="C7" s="13" t="s">
        <v>23</v>
      </c>
      <c r="D7" s="13" t="s">
        <v>14</v>
      </c>
      <c r="E7" s="13" t="s">
        <v>171</v>
      </c>
      <c r="F7" s="161" t="s">
        <v>24</v>
      </c>
      <c r="G7" s="161" t="s">
        <v>124</v>
      </c>
      <c r="H7" s="161" t="s">
        <v>123</v>
      </c>
      <c r="I7" s="13" t="s">
        <v>20</v>
      </c>
      <c r="J7" s="13" t="s">
        <v>19</v>
      </c>
      <c r="K7" s="13" t="s">
        <v>22</v>
      </c>
      <c r="L7" s="13" t="s">
        <v>21</v>
      </c>
      <c r="M7" s="13" t="s">
        <v>40</v>
      </c>
      <c r="N7" s="13" t="s">
        <v>41</v>
      </c>
      <c r="O7" s="13" t="s">
        <v>84</v>
      </c>
      <c r="P7" s="13" t="s">
        <v>85</v>
      </c>
      <c r="Q7" s="13" t="s">
        <v>86</v>
      </c>
      <c r="R7" s="13" t="s">
        <v>87</v>
      </c>
      <c r="S7" s="13" t="s">
        <v>18</v>
      </c>
      <c r="V7" s="220" t="s">
        <v>164</v>
      </c>
      <c r="W7" s="221" t="s">
        <v>165</v>
      </c>
      <c r="X7" s="222" t="s">
        <v>161</v>
      </c>
    </row>
    <row r="8" spans="1:24" x14ac:dyDescent="0.25">
      <c r="A8" s="9"/>
      <c r="B8" s="2"/>
      <c r="C8" s="17"/>
      <c r="D8" s="17"/>
      <c r="E8" s="17"/>
      <c r="F8" s="17"/>
      <c r="G8" s="17"/>
      <c r="H8" s="2"/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f t="shared" ref="Q8:Q64" si="0">SUM(I8,K8,M8,O8)</f>
        <v>0</v>
      </c>
      <c r="R8" s="18">
        <f t="shared" ref="R8:R64" si="1">SUM(J8,L8,N8,P8)</f>
        <v>0</v>
      </c>
      <c r="S8" s="8">
        <f>SUM(Tabla246[[#This Row],[CUP5]:[CUC5]])</f>
        <v>0</v>
      </c>
      <c r="V8" s="223"/>
      <c r="W8" s="224"/>
      <c r="X8" s="225"/>
    </row>
    <row r="9" spans="1:24" x14ac:dyDescent="0.25">
      <c r="A9" s="9"/>
      <c r="B9" s="1"/>
      <c r="C9" s="17"/>
      <c r="D9" s="19"/>
      <c r="E9" s="19"/>
      <c r="F9" s="19"/>
      <c r="G9" s="19"/>
      <c r="H9" s="1"/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f t="shared" si="0"/>
        <v>0</v>
      </c>
      <c r="R9" s="18">
        <f t="shared" si="1"/>
        <v>0</v>
      </c>
      <c r="S9" s="8">
        <f>SUM(Tabla246[[#This Row],[CUP5]:[CUC5]])</f>
        <v>0</v>
      </c>
      <c r="V9" s="226"/>
      <c r="W9" s="227"/>
      <c r="X9" s="228"/>
    </row>
    <row r="10" spans="1:24" x14ac:dyDescent="0.25">
      <c r="A10" s="9"/>
      <c r="B10" s="1"/>
      <c r="C10" s="17"/>
      <c r="D10" s="19"/>
      <c r="E10" s="19"/>
      <c r="F10" s="19"/>
      <c r="G10" s="19"/>
      <c r="H10" s="1"/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f t="shared" si="0"/>
        <v>0</v>
      </c>
      <c r="R10" s="18">
        <f t="shared" si="1"/>
        <v>0</v>
      </c>
      <c r="S10" s="8">
        <f>SUM(Tabla246[[#This Row],[CUP5]:[CUC5]])</f>
        <v>0</v>
      </c>
      <c r="V10" s="226"/>
      <c r="W10" s="227"/>
      <c r="X10" s="228"/>
    </row>
    <row r="11" spans="1:24" x14ac:dyDescent="0.25">
      <c r="A11" s="9"/>
      <c r="B11" s="1"/>
      <c r="C11" s="17"/>
      <c r="D11" s="19"/>
      <c r="E11" s="19"/>
      <c r="F11" s="19"/>
      <c r="G11" s="19"/>
      <c r="H11" s="1"/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f t="shared" si="0"/>
        <v>0</v>
      </c>
      <c r="R11" s="18">
        <f t="shared" si="1"/>
        <v>0</v>
      </c>
      <c r="S11" s="8">
        <f>SUM(Tabla246[[#This Row],[CUP5]:[CUC5]])</f>
        <v>0</v>
      </c>
      <c r="V11" s="226"/>
      <c r="W11" s="227"/>
      <c r="X11" s="228"/>
    </row>
    <row r="12" spans="1:24" x14ac:dyDescent="0.25">
      <c r="A12" s="9"/>
      <c r="B12" s="1"/>
      <c r="C12" s="17"/>
      <c r="D12" s="19"/>
      <c r="E12" s="19"/>
      <c r="F12" s="19"/>
      <c r="G12" s="19"/>
      <c r="H12" s="1"/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f t="shared" si="0"/>
        <v>0</v>
      </c>
      <c r="R12" s="18">
        <f t="shared" si="1"/>
        <v>0</v>
      </c>
      <c r="S12" s="8">
        <f>SUM(Tabla246[[#This Row],[CUP5]:[CUC5]])</f>
        <v>0</v>
      </c>
      <c r="V12" s="226"/>
      <c r="W12" s="227"/>
      <c r="X12" s="228"/>
    </row>
    <row r="13" spans="1:24" x14ac:dyDescent="0.25">
      <c r="A13" s="9"/>
      <c r="B13" s="1"/>
      <c r="C13" s="17"/>
      <c r="D13" s="19"/>
      <c r="E13" s="19"/>
      <c r="F13" s="19"/>
      <c r="G13" s="19"/>
      <c r="H13" s="1"/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f t="shared" si="0"/>
        <v>0</v>
      </c>
      <c r="R13" s="18">
        <f t="shared" si="1"/>
        <v>0</v>
      </c>
      <c r="S13" s="8">
        <f>SUM(Tabla246[[#This Row],[CUP5]:[CUC5]])</f>
        <v>0</v>
      </c>
      <c r="V13" s="226"/>
      <c r="W13" s="227"/>
      <c r="X13" s="228"/>
    </row>
    <row r="14" spans="1:24" x14ac:dyDescent="0.25">
      <c r="A14" s="9"/>
      <c r="B14" s="1"/>
      <c r="C14" s="19"/>
      <c r="D14" s="19"/>
      <c r="E14" s="19"/>
      <c r="F14" s="19"/>
      <c r="G14" s="19"/>
      <c r="H14" s="1"/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f t="shared" si="0"/>
        <v>0</v>
      </c>
      <c r="R14" s="18">
        <f t="shared" si="1"/>
        <v>0</v>
      </c>
      <c r="S14" s="8">
        <f>SUM(Tabla246[[#This Row],[CUP5]:[CUC5]])</f>
        <v>0</v>
      </c>
      <c r="V14" s="226"/>
      <c r="W14" s="227"/>
      <c r="X14" s="228"/>
    </row>
    <row r="15" spans="1:24" x14ac:dyDescent="0.25">
      <c r="A15" s="9"/>
      <c r="B15" s="1"/>
      <c r="C15" s="19"/>
      <c r="D15" s="19"/>
      <c r="E15" s="19"/>
      <c r="F15" s="19"/>
      <c r="G15" s="19"/>
      <c r="H15" s="1"/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f t="shared" si="0"/>
        <v>0</v>
      </c>
      <c r="R15" s="18">
        <f t="shared" si="1"/>
        <v>0</v>
      </c>
      <c r="S15" s="8">
        <f>SUM(Tabla246[[#This Row],[CUP5]:[CUC5]])</f>
        <v>0</v>
      </c>
      <c r="V15" s="226"/>
      <c r="W15" s="227"/>
      <c r="X15" s="228"/>
    </row>
    <row r="16" spans="1:24" x14ac:dyDescent="0.25">
      <c r="A16" s="9"/>
      <c r="B16" s="1"/>
      <c r="C16" s="19"/>
      <c r="D16" s="19"/>
      <c r="E16" s="19"/>
      <c r="F16" s="19"/>
      <c r="G16" s="19"/>
      <c r="H16" s="1"/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f t="shared" si="0"/>
        <v>0</v>
      </c>
      <c r="R16" s="18">
        <f t="shared" si="1"/>
        <v>0</v>
      </c>
      <c r="S16" s="8">
        <f>SUM(Tabla246[[#This Row],[CUP5]:[CUC5]])</f>
        <v>0</v>
      </c>
      <c r="V16" s="226"/>
      <c r="W16" s="227"/>
      <c r="X16" s="228"/>
    </row>
    <row r="17" spans="1:24" x14ac:dyDescent="0.25">
      <c r="A17" s="9"/>
      <c r="B17" s="1"/>
      <c r="C17" s="19"/>
      <c r="D17" s="19"/>
      <c r="E17" s="19"/>
      <c r="F17" s="19"/>
      <c r="G17" s="19"/>
      <c r="H17" s="1"/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f t="shared" si="0"/>
        <v>0</v>
      </c>
      <c r="R17" s="18">
        <f t="shared" si="1"/>
        <v>0</v>
      </c>
      <c r="S17" s="8">
        <f>SUM(Tabla246[[#This Row],[CUP5]:[CUC5]])</f>
        <v>0</v>
      </c>
      <c r="V17" s="226"/>
      <c r="W17" s="227"/>
      <c r="X17" s="228"/>
    </row>
    <row r="18" spans="1:24" x14ac:dyDescent="0.25">
      <c r="A18" s="9"/>
      <c r="B18" s="1"/>
      <c r="C18" s="19"/>
      <c r="D18" s="19"/>
      <c r="E18" s="19"/>
      <c r="F18" s="19"/>
      <c r="G18" s="19"/>
      <c r="H18" s="1"/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f t="shared" si="0"/>
        <v>0</v>
      </c>
      <c r="R18" s="18">
        <f t="shared" si="1"/>
        <v>0</v>
      </c>
      <c r="S18" s="8">
        <f>SUM(Tabla246[[#This Row],[CUP5]:[CUC5]])</f>
        <v>0</v>
      </c>
      <c r="V18" s="226"/>
      <c r="W18" s="227"/>
      <c r="X18" s="228"/>
    </row>
    <row r="19" spans="1:24" x14ac:dyDescent="0.25">
      <c r="A19" s="9"/>
      <c r="B19" s="1"/>
      <c r="C19" s="19"/>
      <c r="D19" s="19"/>
      <c r="E19" s="19"/>
      <c r="F19" s="19"/>
      <c r="G19" s="19"/>
      <c r="H19" s="1"/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f t="shared" si="0"/>
        <v>0</v>
      </c>
      <c r="R19" s="18">
        <f t="shared" si="1"/>
        <v>0</v>
      </c>
      <c r="S19" s="8">
        <f>SUM(Tabla246[[#This Row],[CUP5]:[CUC5]])</f>
        <v>0</v>
      </c>
      <c r="V19" s="226"/>
      <c r="W19" s="227"/>
      <c r="X19" s="228"/>
    </row>
    <row r="20" spans="1:24" x14ac:dyDescent="0.25">
      <c r="A20" s="9"/>
      <c r="B20" s="1"/>
      <c r="C20" s="19"/>
      <c r="D20" s="19"/>
      <c r="E20" s="19"/>
      <c r="F20" s="19"/>
      <c r="G20" s="19"/>
      <c r="H20" s="1"/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f t="shared" si="0"/>
        <v>0</v>
      </c>
      <c r="R20" s="18">
        <f t="shared" si="1"/>
        <v>0</v>
      </c>
      <c r="S20" s="8">
        <f>SUM(Tabla246[[#This Row],[CUP5]:[CUC5]])</f>
        <v>0</v>
      </c>
      <c r="V20" s="233"/>
      <c r="W20" s="234"/>
      <c r="X20" s="235"/>
    </row>
    <row r="21" spans="1:24" x14ac:dyDescent="0.25">
      <c r="A21" s="9"/>
      <c r="B21" s="1"/>
      <c r="C21" s="19"/>
      <c r="D21" s="19"/>
      <c r="E21" s="19"/>
      <c r="F21" s="19"/>
      <c r="G21" s="19"/>
      <c r="H21" s="1"/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f t="shared" si="0"/>
        <v>0</v>
      </c>
      <c r="R21" s="18">
        <f t="shared" si="1"/>
        <v>0</v>
      </c>
      <c r="S21" s="8">
        <f>SUM(Tabla246[[#This Row],[CUP5]:[CUC5]])</f>
        <v>0</v>
      </c>
      <c r="V21" s="226"/>
      <c r="W21" s="227"/>
      <c r="X21" s="228"/>
    </row>
    <row r="22" spans="1:24" x14ac:dyDescent="0.25">
      <c r="A22" s="9"/>
      <c r="B22" s="1"/>
      <c r="C22" s="19"/>
      <c r="D22" s="19"/>
      <c r="E22" s="19"/>
      <c r="F22" s="19"/>
      <c r="G22" s="19"/>
      <c r="H22" s="1"/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f t="shared" si="0"/>
        <v>0</v>
      </c>
      <c r="R22" s="18">
        <f t="shared" si="1"/>
        <v>0</v>
      </c>
      <c r="S22" s="8">
        <f>SUM(Tabla246[[#This Row],[CUP5]:[CUC5]])</f>
        <v>0</v>
      </c>
      <c r="V22" s="236"/>
      <c r="W22" s="240"/>
      <c r="X22" s="238"/>
    </row>
    <row r="23" spans="1:24" x14ac:dyDescent="0.25">
      <c r="A23" s="9"/>
      <c r="B23" s="1"/>
      <c r="C23" s="19"/>
      <c r="D23" s="19"/>
      <c r="E23" s="19"/>
      <c r="F23" s="19"/>
      <c r="G23" s="19"/>
      <c r="H23" s="1"/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f t="shared" si="0"/>
        <v>0</v>
      </c>
      <c r="R23" s="18">
        <f t="shared" si="1"/>
        <v>0</v>
      </c>
      <c r="S23" s="8">
        <f>SUM(Tabla246[[#This Row],[CUP5]:[CUC5]])</f>
        <v>0</v>
      </c>
      <c r="V23" s="236"/>
      <c r="W23" s="240"/>
      <c r="X23" s="238"/>
    </row>
    <row r="24" spans="1:24" ht="15.75" x14ac:dyDescent="0.25">
      <c r="A24" s="9"/>
      <c r="B24" s="1"/>
      <c r="C24" s="19"/>
      <c r="D24" s="21"/>
      <c r="E24" s="21"/>
      <c r="F24" s="21"/>
      <c r="G24" s="21"/>
      <c r="H24" s="1"/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f t="shared" si="0"/>
        <v>0</v>
      </c>
      <c r="R24" s="18">
        <f t="shared" si="1"/>
        <v>0</v>
      </c>
      <c r="S24" s="8">
        <f>SUM(Tabla246[[#This Row],[CUP5]:[CUC5]])</f>
        <v>0</v>
      </c>
      <c r="V24" s="236"/>
      <c r="W24" s="240"/>
      <c r="X24" s="238"/>
    </row>
    <row r="25" spans="1:24" x14ac:dyDescent="0.25">
      <c r="A25" s="9"/>
      <c r="B25" s="1"/>
      <c r="C25" s="19"/>
      <c r="D25" s="19"/>
      <c r="E25" s="19"/>
      <c r="F25" s="19"/>
      <c r="G25" s="19"/>
      <c r="H25" s="1"/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f t="shared" si="0"/>
        <v>0</v>
      </c>
      <c r="R25" s="18">
        <f t="shared" si="1"/>
        <v>0</v>
      </c>
      <c r="S25" s="8">
        <f>SUM(Tabla246[[#This Row],[CUP5]:[CUC5]])</f>
        <v>0</v>
      </c>
      <c r="V25" s="236"/>
      <c r="W25" s="240"/>
      <c r="X25" s="238"/>
    </row>
    <row r="26" spans="1:24" x14ac:dyDescent="0.25">
      <c r="A26" s="9"/>
      <c r="B26" s="1"/>
      <c r="C26" s="19"/>
      <c r="D26" s="19"/>
      <c r="E26" s="19"/>
      <c r="F26" s="19"/>
      <c r="G26" s="19"/>
      <c r="H26" s="1"/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f t="shared" si="0"/>
        <v>0</v>
      </c>
      <c r="R26" s="18">
        <f t="shared" si="1"/>
        <v>0</v>
      </c>
      <c r="S26" s="8">
        <f>SUM(Tabla246[[#This Row],[CUP5]:[CUC5]])</f>
        <v>0</v>
      </c>
      <c r="V26" s="236"/>
      <c r="W26" s="240"/>
      <c r="X26" s="238"/>
    </row>
    <row r="27" spans="1:24" x14ac:dyDescent="0.25">
      <c r="A27" s="9"/>
      <c r="B27" s="1"/>
      <c r="C27" s="19"/>
      <c r="D27" s="19"/>
      <c r="E27" s="19"/>
      <c r="F27" s="19"/>
      <c r="G27" s="19"/>
      <c r="H27" s="1"/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f t="shared" si="0"/>
        <v>0</v>
      </c>
      <c r="R27" s="18">
        <f t="shared" si="1"/>
        <v>0</v>
      </c>
      <c r="S27" s="8">
        <f>SUM(Tabla246[[#This Row],[CUP5]:[CUC5]])</f>
        <v>0</v>
      </c>
      <c r="V27" s="236"/>
      <c r="W27" s="240"/>
      <c r="X27" s="238"/>
    </row>
    <row r="28" spans="1:24" x14ac:dyDescent="0.25">
      <c r="A28" s="9"/>
      <c r="B28" s="1"/>
      <c r="C28" s="19"/>
      <c r="D28" s="19"/>
      <c r="E28" s="19"/>
      <c r="F28" s="19"/>
      <c r="G28" s="19"/>
      <c r="H28" s="1"/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f t="shared" si="0"/>
        <v>0</v>
      </c>
      <c r="R28" s="18">
        <f t="shared" si="1"/>
        <v>0</v>
      </c>
      <c r="S28" s="8">
        <f>SUM(Tabla246[[#This Row],[CUP5]:[CUC5]])</f>
        <v>0</v>
      </c>
      <c r="V28" s="236"/>
      <c r="W28" s="240"/>
      <c r="X28" s="238"/>
    </row>
    <row r="29" spans="1:24" x14ac:dyDescent="0.25">
      <c r="A29" s="9"/>
      <c r="B29" s="1"/>
      <c r="C29" s="19"/>
      <c r="D29" s="19"/>
      <c r="E29" s="19"/>
      <c r="F29" s="19"/>
      <c r="G29" s="19"/>
      <c r="H29" s="1"/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f t="shared" si="0"/>
        <v>0</v>
      </c>
      <c r="R29" s="18">
        <f t="shared" si="1"/>
        <v>0</v>
      </c>
      <c r="S29" s="8">
        <f>SUM(Tabla246[[#This Row],[CUP5]:[CUC5]])</f>
        <v>0</v>
      </c>
      <c r="V29" s="236"/>
      <c r="W29" s="240"/>
      <c r="X29" s="238"/>
    </row>
    <row r="30" spans="1:24" x14ac:dyDescent="0.25">
      <c r="A30" s="9"/>
      <c r="B30" s="1"/>
      <c r="C30" s="19"/>
      <c r="D30" s="19"/>
      <c r="E30" s="19"/>
      <c r="F30" s="19"/>
      <c r="G30" s="19"/>
      <c r="H30" s="1"/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f t="shared" si="0"/>
        <v>0</v>
      </c>
      <c r="R30" s="18">
        <f t="shared" si="1"/>
        <v>0</v>
      </c>
      <c r="S30" s="8">
        <f>SUM(Tabla246[[#This Row],[CUP5]:[CUC5]])</f>
        <v>0</v>
      </c>
      <c r="V30" s="236"/>
      <c r="W30" s="240"/>
      <c r="X30" s="238"/>
    </row>
    <row r="31" spans="1:24" x14ac:dyDescent="0.25">
      <c r="A31" s="9"/>
      <c r="B31" s="1"/>
      <c r="C31" s="19"/>
      <c r="D31" s="19"/>
      <c r="E31" s="19"/>
      <c r="F31" s="19"/>
      <c r="G31" s="19"/>
      <c r="H31" s="1"/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f t="shared" si="0"/>
        <v>0</v>
      </c>
      <c r="R31" s="18">
        <f t="shared" si="1"/>
        <v>0</v>
      </c>
      <c r="S31" s="8">
        <f>SUM(Tabla246[[#This Row],[CUP5]:[CUC5]])</f>
        <v>0</v>
      </c>
      <c r="V31" s="236"/>
      <c r="W31" s="240"/>
      <c r="X31" s="238"/>
    </row>
    <row r="32" spans="1:24" x14ac:dyDescent="0.25">
      <c r="A32" s="9"/>
      <c r="B32" s="1"/>
      <c r="C32" s="19"/>
      <c r="D32" s="19"/>
      <c r="E32" s="19"/>
      <c r="F32" s="19"/>
      <c r="G32" s="19"/>
      <c r="H32" s="1"/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f t="shared" si="0"/>
        <v>0</v>
      </c>
      <c r="R32" s="18">
        <f t="shared" si="1"/>
        <v>0</v>
      </c>
      <c r="S32" s="8">
        <f>SUM(Tabla246[[#This Row],[CUP5]:[CUC5]])</f>
        <v>0</v>
      </c>
      <c r="V32" s="236"/>
      <c r="W32" s="240"/>
      <c r="X32" s="238"/>
    </row>
    <row r="33" spans="1:24" x14ac:dyDescent="0.25">
      <c r="A33" s="9"/>
      <c r="B33" s="1"/>
      <c r="C33" s="19"/>
      <c r="D33" s="19"/>
      <c r="E33" s="19"/>
      <c r="F33" s="19"/>
      <c r="G33" s="19"/>
      <c r="H33" s="1"/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f t="shared" si="0"/>
        <v>0</v>
      </c>
      <c r="R33" s="18">
        <f t="shared" si="1"/>
        <v>0</v>
      </c>
      <c r="S33" s="8">
        <f>SUM(Tabla246[[#This Row],[CUP5]:[CUC5]])</f>
        <v>0</v>
      </c>
      <c r="V33" s="236"/>
      <c r="W33" s="240"/>
      <c r="X33" s="238"/>
    </row>
    <row r="34" spans="1:24" x14ac:dyDescent="0.25">
      <c r="A34" s="9"/>
      <c r="B34" s="1"/>
      <c r="C34" s="19"/>
      <c r="D34" s="19"/>
      <c r="E34" s="19"/>
      <c r="F34" s="19"/>
      <c r="G34" s="19"/>
      <c r="H34" s="1"/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f t="shared" si="0"/>
        <v>0</v>
      </c>
      <c r="R34" s="18">
        <f t="shared" si="1"/>
        <v>0</v>
      </c>
      <c r="S34" s="8">
        <f>SUM(Tabla246[[#This Row],[CUP5]:[CUC5]])</f>
        <v>0</v>
      </c>
      <c r="V34" s="236"/>
      <c r="W34" s="240"/>
      <c r="X34" s="238"/>
    </row>
    <row r="35" spans="1:24" x14ac:dyDescent="0.25">
      <c r="A35" s="22"/>
      <c r="B35" s="1"/>
      <c r="C35" s="19"/>
      <c r="D35" s="19"/>
      <c r="E35" s="19"/>
      <c r="F35" s="19"/>
      <c r="G35" s="19"/>
      <c r="H35" s="1"/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f t="shared" si="0"/>
        <v>0</v>
      </c>
      <c r="R35" s="18">
        <f t="shared" si="1"/>
        <v>0</v>
      </c>
      <c r="S35" s="8">
        <f>SUM(Tabla246[[#This Row],[CUP5]:[CUC5]])</f>
        <v>0</v>
      </c>
      <c r="V35" s="236"/>
      <c r="W35" s="240"/>
      <c r="X35" s="238"/>
    </row>
    <row r="36" spans="1:24" x14ac:dyDescent="0.25">
      <c r="A36" s="22"/>
      <c r="B36" s="1"/>
      <c r="C36" s="19"/>
      <c r="D36" s="19"/>
      <c r="E36" s="19"/>
      <c r="F36" s="19"/>
      <c r="G36" s="19"/>
      <c r="H36" s="1"/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f t="shared" si="0"/>
        <v>0</v>
      </c>
      <c r="R36" s="18">
        <f t="shared" si="1"/>
        <v>0</v>
      </c>
      <c r="S36" s="8">
        <f>SUM(Tabla246[[#This Row],[CUP5]:[CUC5]])</f>
        <v>0</v>
      </c>
      <c r="V36" s="236"/>
      <c r="W36" s="240"/>
      <c r="X36" s="238"/>
    </row>
    <row r="37" spans="1:24" x14ac:dyDescent="0.25">
      <c r="A37" s="22"/>
      <c r="B37" s="1"/>
      <c r="C37" s="19"/>
      <c r="D37" s="19"/>
      <c r="E37" s="19"/>
      <c r="F37" s="19"/>
      <c r="G37" s="19"/>
      <c r="H37" s="1"/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f t="shared" si="0"/>
        <v>0</v>
      </c>
      <c r="R37" s="18">
        <f t="shared" si="1"/>
        <v>0</v>
      </c>
      <c r="S37" s="8">
        <f>SUM(Tabla246[[#This Row],[CUP5]:[CUC5]])</f>
        <v>0</v>
      </c>
      <c r="V37" s="236"/>
      <c r="W37" s="240"/>
      <c r="X37" s="238"/>
    </row>
    <row r="38" spans="1:24" x14ac:dyDescent="0.25">
      <c r="A38" s="22"/>
      <c r="B38" s="1"/>
      <c r="C38" s="19"/>
      <c r="D38" s="19"/>
      <c r="E38" s="19"/>
      <c r="F38" s="19"/>
      <c r="G38" s="19"/>
      <c r="H38" s="1"/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f t="shared" si="0"/>
        <v>0</v>
      </c>
      <c r="R38" s="18">
        <f t="shared" si="1"/>
        <v>0</v>
      </c>
      <c r="S38" s="8">
        <f>SUM(Tabla246[[#This Row],[CUP5]:[CUC5]])</f>
        <v>0</v>
      </c>
      <c r="V38" s="236"/>
      <c r="W38" s="240"/>
      <c r="X38" s="238"/>
    </row>
    <row r="39" spans="1:24" x14ac:dyDescent="0.25">
      <c r="A39" s="22"/>
      <c r="B39" s="1"/>
      <c r="C39" s="19"/>
      <c r="D39" s="19"/>
      <c r="E39" s="19"/>
      <c r="F39" s="19"/>
      <c r="G39" s="19"/>
      <c r="H39" s="1"/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f t="shared" si="0"/>
        <v>0</v>
      </c>
      <c r="R39" s="18">
        <f t="shared" si="1"/>
        <v>0</v>
      </c>
      <c r="S39" s="8">
        <f>SUM(Tabla246[[#This Row],[CUP5]:[CUC5]])</f>
        <v>0</v>
      </c>
      <c r="V39" s="236"/>
      <c r="W39" s="240"/>
      <c r="X39" s="238"/>
    </row>
    <row r="40" spans="1:24" x14ac:dyDescent="0.25">
      <c r="A40" s="22"/>
      <c r="B40" s="1"/>
      <c r="C40" s="19"/>
      <c r="D40" s="19"/>
      <c r="E40" s="19"/>
      <c r="F40" s="19"/>
      <c r="G40" s="19"/>
      <c r="H40" s="1"/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f t="shared" si="0"/>
        <v>0</v>
      </c>
      <c r="R40" s="18">
        <f t="shared" si="1"/>
        <v>0</v>
      </c>
      <c r="S40" s="8">
        <f>SUM(Tabla246[[#This Row],[CUP5]:[CUC5]])</f>
        <v>0</v>
      </c>
      <c r="V40" s="236"/>
      <c r="W40" s="240"/>
      <c r="X40" s="238"/>
    </row>
    <row r="41" spans="1:24" x14ac:dyDescent="0.25">
      <c r="A41" s="22"/>
      <c r="B41" s="1"/>
      <c r="C41" s="19"/>
      <c r="D41" s="19"/>
      <c r="E41" s="19"/>
      <c r="F41" s="19"/>
      <c r="G41" s="19"/>
      <c r="H41" s="1"/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f t="shared" si="0"/>
        <v>0</v>
      </c>
      <c r="R41" s="18">
        <f t="shared" si="1"/>
        <v>0</v>
      </c>
      <c r="S41" s="8">
        <f>SUM(Tabla246[[#This Row],[CUP5]:[CUC5]])</f>
        <v>0</v>
      </c>
      <c r="V41" s="236"/>
      <c r="W41" s="240"/>
      <c r="X41" s="238"/>
    </row>
    <row r="42" spans="1:24" x14ac:dyDescent="0.25">
      <c r="A42" s="22"/>
      <c r="B42" s="1"/>
      <c r="C42" s="19"/>
      <c r="D42" s="19"/>
      <c r="E42" s="19"/>
      <c r="F42" s="19"/>
      <c r="G42" s="19"/>
      <c r="H42" s="1"/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f t="shared" si="0"/>
        <v>0</v>
      </c>
      <c r="R42" s="18">
        <f t="shared" si="1"/>
        <v>0</v>
      </c>
      <c r="S42" s="8">
        <f>SUM(Tabla246[[#This Row],[CUP5]:[CUC5]])</f>
        <v>0</v>
      </c>
      <c r="V42" s="236"/>
      <c r="W42" s="240"/>
      <c r="X42" s="238"/>
    </row>
    <row r="43" spans="1:24" x14ac:dyDescent="0.25">
      <c r="A43" s="22"/>
      <c r="B43" s="1"/>
      <c r="C43" s="19"/>
      <c r="D43" s="19"/>
      <c r="E43" s="19"/>
      <c r="F43" s="19"/>
      <c r="G43" s="19"/>
      <c r="H43" s="1"/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f t="shared" si="0"/>
        <v>0</v>
      </c>
      <c r="R43" s="18">
        <f t="shared" si="1"/>
        <v>0</v>
      </c>
      <c r="S43" s="8">
        <f>SUM(Tabla246[[#This Row],[CUP5]:[CUC5]])</f>
        <v>0</v>
      </c>
      <c r="V43" s="236"/>
      <c r="W43" s="240"/>
      <c r="X43" s="238"/>
    </row>
    <row r="44" spans="1:24" x14ac:dyDescent="0.25">
      <c r="A44" s="22"/>
      <c r="B44" s="1"/>
      <c r="C44" s="19"/>
      <c r="D44" s="19"/>
      <c r="E44" s="19"/>
      <c r="F44" s="19"/>
      <c r="G44" s="19"/>
      <c r="H44" s="1"/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f t="shared" si="0"/>
        <v>0</v>
      </c>
      <c r="R44" s="18">
        <f t="shared" si="1"/>
        <v>0</v>
      </c>
      <c r="S44" s="8">
        <f>SUM(Tabla246[[#This Row],[CUP5]:[CUC5]])</f>
        <v>0</v>
      </c>
      <c r="V44" s="236"/>
      <c r="W44" s="240"/>
      <c r="X44" s="238"/>
    </row>
    <row r="45" spans="1:24" x14ac:dyDescent="0.25">
      <c r="A45" s="22"/>
      <c r="B45" s="1"/>
      <c r="C45" s="19"/>
      <c r="D45" s="19"/>
      <c r="E45" s="19"/>
      <c r="F45" s="19"/>
      <c r="G45" s="19"/>
      <c r="H45" s="1"/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f t="shared" si="0"/>
        <v>0</v>
      </c>
      <c r="R45" s="18">
        <f t="shared" si="1"/>
        <v>0</v>
      </c>
      <c r="S45" s="8">
        <f>SUM(Tabla246[[#This Row],[CUP5]:[CUC5]])</f>
        <v>0</v>
      </c>
      <c r="V45" s="236"/>
      <c r="W45" s="240"/>
      <c r="X45" s="238"/>
    </row>
    <row r="46" spans="1:24" x14ac:dyDescent="0.25">
      <c r="A46" s="22"/>
      <c r="B46" s="1"/>
      <c r="C46" s="19"/>
      <c r="D46" s="19"/>
      <c r="E46" s="19"/>
      <c r="F46" s="19"/>
      <c r="G46" s="19"/>
      <c r="H46" s="1"/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f t="shared" si="0"/>
        <v>0</v>
      </c>
      <c r="R46" s="18">
        <f t="shared" si="1"/>
        <v>0</v>
      </c>
      <c r="S46" s="8">
        <f>SUM(Tabla246[[#This Row],[CUP5]:[CUC5]])</f>
        <v>0</v>
      </c>
      <c r="V46" s="236"/>
      <c r="W46" s="240"/>
      <c r="X46" s="238"/>
    </row>
    <row r="47" spans="1:24" x14ac:dyDescent="0.25">
      <c r="A47" s="22"/>
      <c r="B47" s="1"/>
      <c r="C47" s="19"/>
      <c r="D47" s="19"/>
      <c r="E47" s="19"/>
      <c r="F47" s="19"/>
      <c r="G47" s="19"/>
      <c r="H47" s="1"/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f t="shared" si="0"/>
        <v>0</v>
      </c>
      <c r="R47" s="18">
        <f t="shared" si="1"/>
        <v>0</v>
      </c>
      <c r="S47" s="8">
        <f>SUM(Tabla246[[#This Row],[CUP5]:[CUC5]])</f>
        <v>0</v>
      </c>
      <c r="V47" s="236"/>
      <c r="W47" s="240"/>
      <c r="X47" s="238"/>
    </row>
    <row r="48" spans="1:24" x14ac:dyDescent="0.25">
      <c r="A48" s="9"/>
      <c r="B48" s="4"/>
      <c r="C48" s="17"/>
      <c r="D48" s="17"/>
      <c r="E48" s="17"/>
      <c r="F48" s="17"/>
      <c r="G48" s="17"/>
      <c r="H48" s="2"/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f t="shared" si="0"/>
        <v>0</v>
      </c>
      <c r="R48" s="18">
        <f t="shared" si="1"/>
        <v>0</v>
      </c>
      <c r="S48" s="8">
        <f>SUM(Tabla246[[#This Row],[CUP5]:[CUC5]])</f>
        <v>0</v>
      </c>
      <c r="V48" s="236"/>
      <c r="W48" s="240"/>
      <c r="X48" s="238"/>
    </row>
    <row r="49" spans="1:24" x14ac:dyDescent="0.25">
      <c r="A49" s="9"/>
      <c r="B49" s="1"/>
      <c r="C49" s="19"/>
      <c r="D49" s="19"/>
      <c r="E49" s="19"/>
      <c r="F49" s="19"/>
      <c r="G49" s="19"/>
      <c r="H49" s="1"/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f t="shared" si="0"/>
        <v>0</v>
      </c>
      <c r="R49" s="18">
        <f t="shared" si="1"/>
        <v>0</v>
      </c>
      <c r="S49" s="8">
        <f>SUM(Tabla246[[#This Row],[CUP5]:[CUC5]])</f>
        <v>0</v>
      </c>
      <c r="V49" s="236"/>
      <c r="W49" s="240"/>
      <c r="X49" s="238"/>
    </row>
    <row r="50" spans="1:24" x14ac:dyDescent="0.25">
      <c r="A50" s="9"/>
      <c r="B50" s="1"/>
      <c r="C50" s="19"/>
      <c r="D50" s="19"/>
      <c r="E50" s="19"/>
      <c r="F50" s="19"/>
      <c r="G50" s="19"/>
      <c r="H50" s="1"/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f t="shared" si="0"/>
        <v>0</v>
      </c>
      <c r="R50" s="18">
        <f t="shared" si="1"/>
        <v>0</v>
      </c>
      <c r="S50" s="8">
        <f>SUM(Tabla246[[#This Row],[CUP5]:[CUC5]])</f>
        <v>0</v>
      </c>
      <c r="V50" s="236"/>
      <c r="W50" s="240"/>
      <c r="X50" s="238"/>
    </row>
    <row r="51" spans="1:24" x14ac:dyDescent="0.25">
      <c r="A51" s="9"/>
      <c r="B51" s="1"/>
      <c r="C51" s="19"/>
      <c r="D51" s="19"/>
      <c r="E51" s="19"/>
      <c r="F51" s="19"/>
      <c r="G51" s="19"/>
      <c r="H51" s="1"/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f t="shared" si="0"/>
        <v>0</v>
      </c>
      <c r="R51" s="18">
        <f t="shared" si="1"/>
        <v>0</v>
      </c>
      <c r="S51" s="8">
        <f>SUM(Tabla246[[#This Row],[CUP5]:[CUC5]])</f>
        <v>0</v>
      </c>
      <c r="V51" s="236"/>
      <c r="W51" s="240"/>
      <c r="X51" s="238"/>
    </row>
    <row r="52" spans="1:24" x14ac:dyDescent="0.25">
      <c r="A52" s="9"/>
      <c r="B52" s="1"/>
      <c r="C52" s="19"/>
      <c r="D52" s="19"/>
      <c r="E52" s="19"/>
      <c r="F52" s="19"/>
      <c r="G52" s="19"/>
      <c r="H52" s="1"/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f t="shared" si="0"/>
        <v>0</v>
      </c>
      <c r="R52" s="18">
        <f t="shared" si="1"/>
        <v>0</v>
      </c>
      <c r="S52" s="8">
        <f>SUM(Tabla246[[#This Row],[CUP5]:[CUC5]])</f>
        <v>0</v>
      </c>
      <c r="V52" s="236"/>
      <c r="W52" s="240"/>
      <c r="X52" s="238"/>
    </row>
    <row r="53" spans="1:24" x14ac:dyDescent="0.25">
      <c r="A53" s="9"/>
      <c r="B53" s="1"/>
      <c r="C53" s="19"/>
      <c r="D53" s="19"/>
      <c r="E53" s="19"/>
      <c r="F53" s="19"/>
      <c r="G53" s="19"/>
      <c r="H53" s="1"/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f t="shared" si="0"/>
        <v>0</v>
      </c>
      <c r="R53" s="18">
        <f t="shared" si="1"/>
        <v>0</v>
      </c>
      <c r="S53" s="8">
        <f>SUM(Tabla246[[#This Row],[CUP5]:[CUC5]])</f>
        <v>0</v>
      </c>
      <c r="V53" s="236"/>
      <c r="W53" s="240"/>
      <c r="X53" s="238"/>
    </row>
    <row r="54" spans="1:24" x14ac:dyDescent="0.25">
      <c r="A54" s="9"/>
      <c r="B54" s="1"/>
      <c r="C54" s="19"/>
      <c r="D54" s="19"/>
      <c r="E54" s="19"/>
      <c r="F54" s="19"/>
      <c r="G54" s="19"/>
      <c r="H54" s="1"/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f t="shared" si="0"/>
        <v>0</v>
      </c>
      <c r="R54" s="18">
        <f t="shared" si="1"/>
        <v>0</v>
      </c>
      <c r="S54" s="8">
        <f>SUM(Tabla246[[#This Row],[CUP5]:[CUC5]])</f>
        <v>0</v>
      </c>
      <c r="V54" s="236"/>
      <c r="W54" s="240"/>
      <c r="X54" s="238"/>
    </row>
    <row r="55" spans="1:24" x14ac:dyDescent="0.25">
      <c r="A55" s="9"/>
      <c r="B55" s="1"/>
      <c r="C55" s="19"/>
      <c r="D55" s="19"/>
      <c r="E55" s="19"/>
      <c r="F55" s="19"/>
      <c r="G55" s="19"/>
      <c r="H55" s="1"/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f t="shared" si="0"/>
        <v>0</v>
      </c>
      <c r="R55" s="18">
        <f t="shared" si="1"/>
        <v>0</v>
      </c>
      <c r="S55" s="8">
        <f>SUM(Tabla246[[#This Row],[CUP5]:[CUC5]])</f>
        <v>0</v>
      </c>
      <c r="V55" s="236"/>
      <c r="W55" s="240"/>
      <c r="X55" s="238"/>
    </row>
    <row r="56" spans="1:24" x14ac:dyDescent="0.25">
      <c r="A56" s="9"/>
      <c r="B56" s="1"/>
      <c r="C56" s="19"/>
      <c r="D56" s="19"/>
      <c r="E56" s="19"/>
      <c r="F56" s="19"/>
      <c r="G56" s="19"/>
      <c r="H56" s="1"/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f t="shared" si="0"/>
        <v>0</v>
      </c>
      <c r="R56" s="18">
        <f t="shared" si="1"/>
        <v>0</v>
      </c>
      <c r="S56" s="8">
        <f>SUM(Tabla246[[#This Row],[CUP5]:[CUC5]])</f>
        <v>0</v>
      </c>
      <c r="V56" s="236"/>
      <c r="W56" s="240"/>
      <c r="X56" s="238"/>
    </row>
    <row r="57" spans="1:24" x14ac:dyDescent="0.25">
      <c r="A57" s="9"/>
      <c r="B57" s="1"/>
      <c r="C57" s="19"/>
      <c r="D57" s="19"/>
      <c r="E57" s="19"/>
      <c r="F57" s="19"/>
      <c r="G57" s="19"/>
      <c r="H57" s="1"/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f t="shared" si="0"/>
        <v>0</v>
      </c>
      <c r="R57" s="18">
        <f t="shared" si="1"/>
        <v>0</v>
      </c>
      <c r="S57" s="8">
        <f>SUM(Tabla246[[#This Row],[CUP5]:[CUC5]])</f>
        <v>0</v>
      </c>
      <c r="V57" s="236"/>
      <c r="W57" s="240"/>
      <c r="X57" s="238"/>
    </row>
    <row r="58" spans="1:24" x14ac:dyDescent="0.25">
      <c r="A58" s="9"/>
      <c r="B58" s="1"/>
      <c r="C58" s="19"/>
      <c r="D58" s="19"/>
      <c r="E58" s="19"/>
      <c r="F58" s="19"/>
      <c r="G58" s="19"/>
      <c r="H58" s="1"/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f t="shared" si="0"/>
        <v>0</v>
      </c>
      <c r="R58" s="18">
        <f t="shared" si="1"/>
        <v>0</v>
      </c>
      <c r="S58" s="8">
        <f>SUM(Tabla246[[#This Row],[CUP5]:[CUC5]])</f>
        <v>0</v>
      </c>
      <c r="V58" s="236"/>
      <c r="W58" s="240"/>
      <c r="X58" s="238"/>
    </row>
    <row r="59" spans="1:24" x14ac:dyDescent="0.25">
      <c r="A59" s="9"/>
      <c r="B59" s="1"/>
      <c r="C59" s="19"/>
      <c r="D59" s="19"/>
      <c r="E59" s="19"/>
      <c r="F59" s="19"/>
      <c r="G59" s="19"/>
      <c r="H59" s="1"/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f t="shared" si="0"/>
        <v>0</v>
      </c>
      <c r="R59" s="18">
        <f t="shared" si="1"/>
        <v>0</v>
      </c>
      <c r="S59" s="8">
        <f>SUM(Tabla246[[#This Row],[CUP5]:[CUC5]])</f>
        <v>0</v>
      </c>
      <c r="V59" s="236"/>
      <c r="W59" s="240"/>
      <c r="X59" s="238"/>
    </row>
    <row r="60" spans="1:24" x14ac:dyDescent="0.25">
      <c r="A60" s="9"/>
      <c r="B60" s="1"/>
      <c r="C60" s="19"/>
      <c r="D60" s="19"/>
      <c r="E60" s="19"/>
      <c r="F60" s="19"/>
      <c r="G60" s="19"/>
      <c r="H60" s="1"/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f t="shared" si="0"/>
        <v>0</v>
      </c>
      <c r="R60" s="18">
        <f t="shared" si="1"/>
        <v>0</v>
      </c>
      <c r="S60" s="8">
        <f>SUM(Tabla246[[#This Row],[CUP5]:[CUC5]])</f>
        <v>0</v>
      </c>
      <c r="V60" s="236"/>
      <c r="W60" s="240"/>
      <c r="X60" s="238"/>
    </row>
    <row r="61" spans="1:24" x14ac:dyDescent="0.25">
      <c r="A61" s="9"/>
      <c r="B61" s="1"/>
      <c r="C61" s="19"/>
      <c r="D61" s="19"/>
      <c r="E61" s="19"/>
      <c r="F61" s="19"/>
      <c r="G61" s="19"/>
      <c r="H61" s="1"/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f t="shared" si="0"/>
        <v>0</v>
      </c>
      <c r="R61" s="18">
        <f t="shared" si="1"/>
        <v>0</v>
      </c>
      <c r="S61" s="8">
        <f>SUM(Tabla246[[#This Row],[CUP5]:[CUC5]])</f>
        <v>0</v>
      </c>
      <c r="V61" s="236"/>
      <c r="W61" s="240"/>
      <c r="X61" s="238"/>
    </row>
    <row r="62" spans="1:24" x14ac:dyDescent="0.25">
      <c r="A62" s="9"/>
      <c r="B62" s="1"/>
      <c r="C62" s="19"/>
      <c r="D62" s="19"/>
      <c r="E62" s="19"/>
      <c r="F62" s="19"/>
      <c r="G62" s="19"/>
      <c r="H62" s="1"/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f t="shared" si="0"/>
        <v>0</v>
      </c>
      <c r="R62" s="18">
        <f t="shared" si="1"/>
        <v>0</v>
      </c>
      <c r="S62" s="8">
        <f>SUM(Tabla246[[#This Row],[CUP5]:[CUC5]])</f>
        <v>0</v>
      </c>
      <c r="V62" s="236"/>
      <c r="W62" s="240"/>
      <c r="X62" s="238"/>
    </row>
    <row r="63" spans="1:24" x14ac:dyDescent="0.25">
      <c r="A63" s="9"/>
      <c r="B63" s="1"/>
      <c r="C63" s="19"/>
      <c r="D63" s="19"/>
      <c r="E63" s="19"/>
      <c r="F63" s="19"/>
      <c r="G63" s="19"/>
      <c r="H63" s="1"/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f t="shared" si="0"/>
        <v>0</v>
      </c>
      <c r="R63" s="18">
        <f t="shared" si="1"/>
        <v>0</v>
      </c>
      <c r="S63" s="8">
        <f>SUM(Tabla246[[#This Row],[CUP5]:[CUC5]])</f>
        <v>0</v>
      </c>
      <c r="V63" s="236"/>
      <c r="W63" s="240"/>
      <c r="X63" s="238"/>
    </row>
    <row r="64" spans="1:24" ht="15.75" thickBot="1" x14ac:dyDescent="0.3">
      <c r="A64" s="9"/>
      <c r="B64" s="24"/>
      <c r="C64" s="25"/>
      <c r="D64" s="25"/>
      <c r="E64" s="25"/>
      <c r="F64" s="25"/>
      <c r="G64" s="25"/>
      <c r="H64" s="24"/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f t="shared" si="0"/>
        <v>0</v>
      </c>
      <c r="R64" s="18">
        <f t="shared" si="1"/>
        <v>0</v>
      </c>
      <c r="S64" s="8">
        <f>SUM(Tabla246[[#This Row],[CUP5]:[CUC5]])</f>
        <v>0</v>
      </c>
      <c r="V64" s="236"/>
      <c r="W64" s="240"/>
      <c r="X64" s="238"/>
    </row>
    <row r="65" spans="1:24" ht="15.75" thickBot="1" x14ac:dyDescent="0.3">
      <c r="A65" s="9"/>
      <c r="B65" s="243">
        <f>SUBTOTAL(103,Tabla246[No.])</f>
        <v>0</v>
      </c>
      <c r="C65" s="103" t="s">
        <v>6</v>
      </c>
      <c r="D65" s="100"/>
      <c r="E65" s="100"/>
      <c r="F65" s="100">
        <f>SUBTOTAL(103,Tabla246[Vol. o Cant. De Producción Planif.])</f>
        <v>0</v>
      </c>
      <c r="G65" s="100">
        <f>SUBTOTAL(103,Tabla246[Export. ])</f>
        <v>0</v>
      </c>
      <c r="H65" s="103">
        <f>SUBTOTAL(109,Tabla246[Sust. Imp.])</f>
        <v>0</v>
      </c>
      <c r="I65" s="101">
        <f>SUBTOTAL(109,Tabla246[CUP])</f>
        <v>0</v>
      </c>
      <c r="J65" s="101">
        <f>SUBTOTAL(109,Tabla246[CUC])</f>
        <v>0</v>
      </c>
      <c r="K65" s="101">
        <f>SUBTOTAL(109,Tabla246[CUP2])</f>
        <v>0</v>
      </c>
      <c r="L65" s="101">
        <f>SUBTOTAL(109,Tabla246[CUC2])</f>
        <v>0</v>
      </c>
      <c r="M65" s="101">
        <f>SUBTOTAL(109,Tabla246[CUP3])</f>
        <v>0</v>
      </c>
      <c r="N65" s="101">
        <f>SUBTOTAL(109,Tabla246[CUC3])</f>
        <v>0</v>
      </c>
      <c r="O65" s="101">
        <f>SUBTOTAL(109,Tabla246[CUP4])</f>
        <v>0</v>
      </c>
      <c r="P65" s="101">
        <f>SUBTOTAL(109,Tabla246[CUC4])</f>
        <v>0</v>
      </c>
      <c r="Q65" s="101">
        <f>SUBTOTAL(109,Tabla246[CUP5])</f>
        <v>0</v>
      </c>
      <c r="R65" s="101">
        <f>SUBTOTAL(109,Tabla246[CUC5])</f>
        <v>0</v>
      </c>
      <c r="S65" s="101">
        <f>SUBTOTAL(109,Tabla246[M.Total])</f>
        <v>0</v>
      </c>
      <c r="T65" s="43"/>
      <c r="V65" s="237"/>
      <c r="W65" s="241"/>
      <c r="X65" s="239"/>
    </row>
    <row r="66" spans="1:24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24" x14ac:dyDescent="0.25">
      <c r="A67" s="9"/>
      <c r="B67" s="27" t="s">
        <v>9</v>
      </c>
      <c r="C67" s="9"/>
      <c r="D67" s="9"/>
      <c r="E67" s="9"/>
      <c r="F67" s="9"/>
      <c r="G67" s="9"/>
      <c r="H67" s="9"/>
      <c r="I67" s="9"/>
      <c r="J67" s="9"/>
      <c r="K67" s="35" t="s">
        <v>11</v>
      </c>
      <c r="L67" s="35"/>
      <c r="M67" s="35"/>
      <c r="N67" s="35"/>
      <c r="O67" s="35"/>
      <c r="P67" s="35"/>
      <c r="Q67" s="35"/>
      <c r="R67" s="35"/>
      <c r="S67" s="9"/>
    </row>
    <row r="68" spans="1:24" x14ac:dyDescent="0.25">
      <c r="A68" s="9"/>
      <c r="B68" s="27" t="s">
        <v>34</v>
      </c>
      <c r="C68" s="9"/>
      <c r="D68" s="9"/>
      <c r="E68" s="9"/>
      <c r="F68" s="9"/>
      <c r="G68" s="9"/>
      <c r="H68" s="9"/>
      <c r="I68" s="9"/>
      <c r="J68" s="9"/>
      <c r="K68" s="35" t="s">
        <v>11</v>
      </c>
      <c r="L68" s="35"/>
      <c r="M68" s="35"/>
      <c r="N68" s="35"/>
      <c r="O68" s="35"/>
      <c r="P68" s="35"/>
      <c r="Q68" s="35"/>
      <c r="R68" s="35"/>
      <c r="S68" s="9"/>
    </row>
    <row r="69" spans="1:24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</sheetData>
  <mergeCells count="10">
    <mergeCell ref="M6:N6"/>
    <mergeCell ref="O6:P6"/>
    <mergeCell ref="B2:H3"/>
    <mergeCell ref="I2:S4"/>
    <mergeCell ref="I5:S5"/>
    <mergeCell ref="I6:J6"/>
    <mergeCell ref="K6:L6"/>
    <mergeCell ref="G6:H6"/>
    <mergeCell ref="B6:F6"/>
    <mergeCell ref="B4:H5"/>
  </mergeCells>
  <pageMargins left="0.70866141732283472" right="0.70866141732283472" top="0.74803149606299213" bottom="0.74803149606299213" header="0.31496062992125984" footer="0.31496062992125984"/>
  <pageSetup paperSize="258" scale="40" orientation="landscape" horizontalDpi="200" verticalDpi="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opLeftCell="A34" zoomScale="70" zoomScaleNormal="70" workbookViewId="0">
      <selection activeCell="F64" sqref="F64:P64"/>
    </sheetView>
  </sheetViews>
  <sheetFormatPr baseColWidth="10" defaultRowHeight="15" x14ac:dyDescent="0.25"/>
  <cols>
    <col min="1" max="1" width="6.5703125" customWidth="1"/>
    <col min="2" max="2" width="45.85546875" customWidth="1"/>
    <col min="3" max="3" width="21.140625" bestFit="1" customWidth="1"/>
    <col min="4" max="4" width="13" bestFit="1" customWidth="1"/>
    <col min="5" max="5" width="16.28515625" bestFit="1" customWidth="1"/>
    <col min="6" max="7" width="10" bestFit="1" customWidth="1"/>
    <col min="8" max="9" width="11.42578125" bestFit="1" customWidth="1"/>
    <col min="10" max="15" width="11.42578125" customWidth="1"/>
    <col min="16" max="16" width="16.42578125" customWidth="1"/>
    <col min="19" max="19" width="24.140625" bestFit="1" customWidth="1"/>
    <col min="20" max="20" width="22.5703125" bestFit="1" customWidth="1"/>
    <col min="21" max="21" width="17.7109375" bestFit="1" customWidth="1"/>
  </cols>
  <sheetData>
    <row r="1" spans="1:22" ht="21" customHeight="1" x14ac:dyDescent="0.25">
      <c r="A1" s="315" t="s">
        <v>195</v>
      </c>
      <c r="B1" s="316"/>
      <c r="C1" s="316"/>
      <c r="D1" s="316"/>
      <c r="E1" s="317"/>
      <c r="F1" s="315" t="s">
        <v>190</v>
      </c>
      <c r="G1" s="316"/>
      <c r="H1" s="316"/>
      <c r="I1" s="316"/>
      <c r="J1" s="316"/>
      <c r="K1" s="316"/>
      <c r="L1" s="316"/>
      <c r="M1" s="316"/>
      <c r="N1" s="316"/>
      <c r="O1" s="316"/>
      <c r="P1" s="317"/>
      <c r="Q1" s="40"/>
      <c r="R1" s="40"/>
      <c r="S1" s="40"/>
      <c r="T1" s="40"/>
      <c r="U1" s="40"/>
      <c r="V1" s="40"/>
    </row>
    <row r="2" spans="1:22" ht="24" customHeight="1" thickBot="1" x14ac:dyDescent="0.3">
      <c r="A2" s="318"/>
      <c r="B2" s="319"/>
      <c r="C2" s="319"/>
      <c r="D2" s="319"/>
      <c r="E2" s="320"/>
      <c r="F2" s="321"/>
      <c r="G2" s="322"/>
      <c r="H2" s="322"/>
      <c r="I2" s="322"/>
      <c r="J2" s="322"/>
      <c r="K2" s="322"/>
      <c r="L2" s="322"/>
      <c r="M2" s="322"/>
      <c r="N2" s="322"/>
      <c r="O2" s="322"/>
      <c r="P2" s="323"/>
      <c r="Q2" s="40"/>
      <c r="R2" s="40"/>
      <c r="S2" s="40"/>
      <c r="T2" s="40"/>
      <c r="U2" s="40"/>
      <c r="V2" s="40"/>
    </row>
    <row r="3" spans="1:22" ht="15" customHeight="1" thickBot="1" x14ac:dyDescent="0.3">
      <c r="A3" s="324" t="s">
        <v>187</v>
      </c>
      <c r="B3" s="325"/>
      <c r="C3" s="325"/>
      <c r="D3" s="325"/>
      <c r="E3" s="325"/>
      <c r="F3" s="318"/>
      <c r="G3" s="319"/>
      <c r="H3" s="319"/>
      <c r="I3" s="319"/>
      <c r="J3" s="319"/>
      <c r="K3" s="319"/>
      <c r="L3" s="319"/>
      <c r="M3" s="319"/>
      <c r="N3" s="319"/>
      <c r="O3" s="319"/>
      <c r="P3" s="320"/>
      <c r="Q3" s="40"/>
      <c r="R3" s="40"/>
      <c r="S3" s="40"/>
      <c r="T3" s="40"/>
      <c r="U3" s="40"/>
      <c r="V3" s="40"/>
    </row>
    <row r="4" spans="1:22" ht="15.75" customHeight="1" thickBot="1" x14ac:dyDescent="0.3">
      <c r="A4" s="326"/>
      <c r="B4" s="327"/>
      <c r="C4" s="327"/>
      <c r="D4" s="327"/>
      <c r="E4" s="327"/>
      <c r="F4" s="301" t="s">
        <v>125</v>
      </c>
      <c r="G4" s="302"/>
      <c r="H4" s="302"/>
      <c r="I4" s="302"/>
      <c r="J4" s="302"/>
      <c r="K4" s="302"/>
      <c r="L4" s="302"/>
      <c r="M4" s="302"/>
      <c r="N4" s="302"/>
      <c r="O4" s="302"/>
      <c r="P4" s="303"/>
      <c r="Q4" s="40"/>
      <c r="R4" s="40"/>
      <c r="S4" s="40"/>
      <c r="T4" s="40"/>
      <c r="U4" s="40"/>
      <c r="V4" s="40"/>
    </row>
    <row r="5" spans="1:22" ht="21.75" thickBot="1" x14ac:dyDescent="0.3">
      <c r="A5" s="294" t="s">
        <v>59</v>
      </c>
      <c r="B5" s="295"/>
      <c r="C5" s="295"/>
      <c r="D5" s="304" t="s">
        <v>69</v>
      </c>
      <c r="E5" s="305"/>
      <c r="F5" s="301" t="s">
        <v>3</v>
      </c>
      <c r="G5" s="303"/>
      <c r="H5" s="301" t="s">
        <v>4</v>
      </c>
      <c r="I5" s="303"/>
      <c r="J5" s="301" t="s">
        <v>169</v>
      </c>
      <c r="K5" s="303"/>
      <c r="L5" s="301" t="s">
        <v>5</v>
      </c>
      <c r="M5" s="303"/>
      <c r="N5" s="242" t="s">
        <v>98</v>
      </c>
      <c r="O5" s="242" t="s">
        <v>170</v>
      </c>
      <c r="P5" s="208" t="s">
        <v>6</v>
      </c>
      <c r="Q5" s="209"/>
      <c r="R5" s="209"/>
      <c r="S5" s="209"/>
      <c r="T5" s="209"/>
      <c r="U5" s="209"/>
      <c r="V5" s="209"/>
    </row>
    <row r="6" spans="1:22" ht="30.75" thickBot="1" x14ac:dyDescent="0.3">
      <c r="A6" s="13" t="s">
        <v>2</v>
      </c>
      <c r="B6" s="13" t="s">
        <v>188</v>
      </c>
      <c r="C6" s="13" t="s">
        <v>189</v>
      </c>
      <c r="D6" s="161" t="s">
        <v>124</v>
      </c>
      <c r="E6" s="161" t="s">
        <v>123</v>
      </c>
      <c r="F6" s="13" t="s">
        <v>20</v>
      </c>
      <c r="G6" s="13" t="s">
        <v>19</v>
      </c>
      <c r="H6" s="13" t="s">
        <v>22</v>
      </c>
      <c r="I6" s="13" t="s">
        <v>21</v>
      </c>
      <c r="J6" s="13" t="s">
        <v>40</v>
      </c>
      <c r="K6" s="13" t="s">
        <v>41</v>
      </c>
      <c r="L6" s="13" t="s">
        <v>84</v>
      </c>
      <c r="M6" s="13" t="s">
        <v>85</v>
      </c>
      <c r="N6" s="13" t="s">
        <v>86</v>
      </c>
      <c r="O6" s="13" t="s">
        <v>87</v>
      </c>
      <c r="P6" s="13" t="s">
        <v>18</v>
      </c>
      <c r="Q6" s="40"/>
      <c r="R6" s="40"/>
      <c r="S6" s="220" t="s">
        <v>164</v>
      </c>
      <c r="T6" s="221" t="s">
        <v>165</v>
      </c>
      <c r="U6" s="222" t="s">
        <v>161</v>
      </c>
      <c r="V6" s="40"/>
    </row>
    <row r="7" spans="1:22" x14ac:dyDescent="0.25">
      <c r="A7" s="2"/>
      <c r="B7" s="17"/>
      <c r="C7" s="17"/>
      <c r="D7" s="17"/>
      <c r="E7" s="2"/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f t="shared" ref="N7:N63" si="0">SUM(F7,H7,J7,L7)</f>
        <v>0</v>
      </c>
      <c r="O7" s="18">
        <f t="shared" ref="O7:O63" si="1">SUM(G7,I7,K7,M7)</f>
        <v>0</v>
      </c>
      <c r="P7" s="8">
        <f>SUM(Tabla2462[[#This Row],[CUP5]:[CUC5]])</f>
        <v>0</v>
      </c>
      <c r="Q7" s="40"/>
      <c r="R7" s="40"/>
      <c r="S7" s="223"/>
      <c r="T7" s="224"/>
      <c r="U7" s="225"/>
      <c r="V7" s="40"/>
    </row>
    <row r="8" spans="1:22" x14ac:dyDescent="0.25">
      <c r="A8" s="1"/>
      <c r="B8" s="17"/>
      <c r="C8" s="19"/>
      <c r="D8" s="19"/>
      <c r="E8" s="1"/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f t="shared" si="0"/>
        <v>0</v>
      </c>
      <c r="O8" s="18">
        <f t="shared" si="1"/>
        <v>0</v>
      </c>
      <c r="P8" s="8">
        <f>SUM(Tabla2462[[#This Row],[CUP5]:[CUC5]])</f>
        <v>0</v>
      </c>
      <c r="Q8" s="40"/>
      <c r="R8" s="40"/>
      <c r="S8" s="226"/>
      <c r="T8" s="227"/>
      <c r="U8" s="228"/>
      <c r="V8" s="40"/>
    </row>
    <row r="9" spans="1:22" x14ac:dyDescent="0.25">
      <c r="A9" s="1"/>
      <c r="B9" s="17"/>
      <c r="C9" s="19"/>
      <c r="D9" s="19"/>
      <c r="E9" s="1"/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f t="shared" si="0"/>
        <v>0</v>
      </c>
      <c r="O9" s="18">
        <f t="shared" si="1"/>
        <v>0</v>
      </c>
      <c r="P9" s="8">
        <f>SUM(Tabla2462[[#This Row],[CUP5]:[CUC5]])</f>
        <v>0</v>
      </c>
      <c r="Q9" s="40"/>
      <c r="R9" s="40"/>
      <c r="S9" s="226"/>
      <c r="T9" s="227"/>
      <c r="U9" s="228"/>
      <c r="V9" s="40"/>
    </row>
    <row r="10" spans="1:22" x14ac:dyDescent="0.25">
      <c r="A10" s="1"/>
      <c r="B10" s="17"/>
      <c r="C10" s="19"/>
      <c r="D10" s="19"/>
      <c r="E10" s="1"/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f t="shared" si="0"/>
        <v>0</v>
      </c>
      <c r="O10" s="18">
        <f t="shared" si="1"/>
        <v>0</v>
      </c>
      <c r="P10" s="8">
        <f>SUM(Tabla2462[[#This Row],[CUP5]:[CUC5]])</f>
        <v>0</v>
      </c>
      <c r="Q10" s="40"/>
      <c r="R10" s="40"/>
      <c r="S10" s="226"/>
      <c r="T10" s="227"/>
      <c r="U10" s="228"/>
      <c r="V10" s="40"/>
    </row>
    <row r="11" spans="1:22" x14ac:dyDescent="0.25">
      <c r="A11" s="1"/>
      <c r="B11" s="17"/>
      <c r="C11" s="19"/>
      <c r="D11" s="19"/>
      <c r="E11" s="1"/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f t="shared" si="0"/>
        <v>0</v>
      </c>
      <c r="O11" s="18">
        <f t="shared" si="1"/>
        <v>0</v>
      </c>
      <c r="P11" s="8">
        <f>SUM(Tabla2462[[#This Row],[CUP5]:[CUC5]])</f>
        <v>0</v>
      </c>
      <c r="Q11" s="40"/>
      <c r="R11" s="40"/>
      <c r="S11" s="226"/>
      <c r="T11" s="227"/>
      <c r="U11" s="228"/>
      <c r="V11" s="40"/>
    </row>
    <row r="12" spans="1:22" x14ac:dyDescent="0.25">
      <c r="A12" s="1"/>
      <c r="B12" s="17"/>
      <c r="C12" s="19"/>
      <c r="D12" s="19"/>
      <c r="E12" s="1"/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f t="shared" si="0"/>
        <v>0</v>
      </c>
      <c r="O12" s="18">
        <f t="shared" si="1"/>
        <v>0</v>
      </c>
      <c r="P12" s="8">
        <f>SUM(Tabla2462[[#This Row],[CUP5]:[CUC5]])</f>
        <v>0</v>
      </c>
      <c r="Q12" s="40"/>
      <c r="R12" s="40"/>
      <c r="S12" s="226"/>
      <c r="T12" s="227"/>
      <c r="U12" s="228"/>
      <c r="V12" s="40"/>
    </row>
    <row r="13" spans="1:22" x14ac:dyDescent="0.25">
      <c r="A13" s="1"/>
      <c r="B13" s="19"/>
      <c r="C13" s="19"/>
      <c r="D13" s="19"/>
      <c r="E13" s="1"/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f t="shared" si="0"/>
        <v>0</v>
      </c>
      <c r="O13" s="18">
        <f t="shared" si="1"/>
        <v>0</v>
      </c>
      <c r="P13" s="8">
        <f>SUM(Tabla2462[[#This Row],[CUP5]:[CUC5]])</f>
        <v>0</v>
      </c>
      <c r="Q13" s="40"/>
      <c r="R13" s="40"/>
      <c r="S13" s="226"/>
      <c r="T13" s="227"/>
      <c r="U13" s="228"/>
      <c r="V13" s="40"/>
    </row>
    <row r="14" spans="1:22" x14ac:dyDescent="0.25">
      <c r="A14" s="1"/>
      <c r="B14" s="19"/>
      <c r="C14" s="19"/>
      <c r="D14" s="19"/>
      <c r="E14" s="1"/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f t="shared" si="0"/>
        <v>0</v>
      </c>
      <c r="O14" s="18">
        <f t="shared" si="1"/>
        <v>0</v>
      </c>
      <c r="P14" s="8">
        <f>SUM(Tabla2462[[#This Row],[CUP5]:[CUC5]])</f>
        <v>0</v>
      </c>
      <c r="Q14" s="40"/>
      <c r="R14" s="40"/>
      <c r="S14" s="226"/>
      <c r="T14" s="227"/>
      <c r="U14" s="228"/>
      <c r="V14" s="40"/>
    </row>
    <row r="15" spans="1:22" x14ac:dyDescent="0.25">
      <c r="A15" s="1"/>
      <c r="B15" s="19"/>
      <c r="C15" s="19"/>
      <c r="D15" s="19"/>
      <c r="E15" s="1"/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f t="shared" si="0"/>
        <v>0</v>
      </c>
      <c r="O15" s="18">
        <f t="shared" si="1"/>
        <v>0</v>
      </c>
      <c r="P15" s="8">
        <f>SUM(Tabla2462[[#This Row],[CUP5]:[CUC5]])</f>
        <v>0</v>
      </c>
      <c r="Q15" s="40"/>
      <c r="R15" s="40"/>
      <c r="S15" s="226"/>
      <c r="T15" s="227"/>
      <c r="U15" s="228"/>
      <c r="V15" s="40"/>
    </row>
    <row r="16" spans="1:22" x14ac:dyDescent="0.25">
      <c r="A16" s="1"/>
      <c r="B16" s="19"/>
      <c r="C16" s="19"/>
      <c r="D16" s="19"/>
      <c r="E16" s="1"/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f t="shared" si="0"/>
        <v>0</v>
      </c>
      <c r="O16" s="18">
        <f t="shared" si="1"/>
        <v>0</v>
      </c>
      <c r="P16" s="8">
        <f>SUM(Tabla2462[[#This Row],[CUP5]:[CUC5]])</f>
        <v>0</v>
      </c>
      <c r="Q16" s="40"/>
      <c r="R16" s="40"/>
      <c r="S16" s="226"/>
      <c r="T16" s="227"/>
      <c r="U16" s="228"/>
      <c r="V16" s="40"/>
    </row>
    <row r="17" spans="1:22" x14ac:dyDescent="0.25">
      <c r="A17" s="1"/>
      <c r="B17" s="19"/>
      <c r="C17" s="19"/>
      <c r="D17" s="19"/>
      <c r="E17" s="1"/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f t="shared" si="0"/>
        <v>0</v>
      </c>
      <c r="O17" s="18">
        <f t="shared" si="1"/>
        <v>0</v>
      </c>
      <c r="P17" s="8">
        <f>SUM(Tabla2462[[#This Row],[CUP5]:[CUC5]])</f>
        <v>0</v>
      </c>
      <c r="Q17" s="40"/>
      <c r="R17" s="40"/>
      <c r="S17" s="226"/>
      <c r="T17" s="227"/>
      <c r="U17" s="228"/>
      <c r="V17" s="40"/>
    </row>
    <row r="18" spans="1:22" x14ac:dyDescent="0.25">
      <c r="A18" s="1"/>
      <c r="B18" s="19"/>
      <c r="C18" s="19"/>
      <c r="D18" s="19"/>
      <c r="E18" s="1"/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f t="shared" si="0"/>
        <v>0</v>
      </c>
      <c r="O18" s="18">
        <f t="shared" si="1"/>
        <v>0</v>
      </c>
      <c r="P18" s="8">
        <f>SUM(Tabla2462[[#This Row],[CUP5]:[CUC5]])</f>
        <v>0</v>
      </c>
      <c r="Q18" s="40"/>
      <c r="R18" s="40"/>
      <c r="S18" s="226"/>
      <c r="T18" s="227"/>
      <c r="U18" s="228"/>
      <c r="V18" s="40"/>
    </row>
    <row r="19" spans="1:22" x14ac:dyDescent="0.25">
      <c r="A19" s="1"/>
      <c r="B19" s="19"/>
      <c r="C19" s="19"/>
      <c r="D19" s="19"/>
      <c r="E19" s="1"/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f t="shared" si="0"/>
        <v>0</v>
      </c>
      <c r="O19" s="18">
        <f t="shared" si="1"/>
        <v>0</v>
      </c>
      <c r="P19" s="8">
        <f>SUM(Tabla2462[[#This Row],[CUP5]:[CUC5]])</f>
        <v>0</v>
      </c>
      <c r="Q19" s="40"/>
      <c r="R19" s="40"/>
      <c r="S19" s="233"/>
      <c r="T19" s="234"/>
      <c r="U19" s="235"/>
      <c r="V19" s="40"/>
    </row>
    <row r="20" spans="1:22" x14ac:dyDescent="0.25">
      <c r="A20" s="1"/>
      <c r="B20" s="19"/>
      <c r="C20" s="19"/>
      <c r="D20" s="19"/>
      <c r="E20" s="1"/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f t="shared" si="0"/>
        <v>0</v>
      </c>
      <c r="O20" s="18">
        <f t="shared" si="1"/>
        <v>0</v>
      </c>
      <c r="P20" s="8">
        <f>SUM(Tabla2462[[#This Row],[CUP5]:[CUC5]])</f>
        <v>0</v>
      </c>
      <c r="Q20" s="40"/>
      <c r="R20" s="40"/>
      <c r="S20" s="226"/>
      <c r="T20" s="227"/>
      <c r="U20" s="228"/>
      <c r="V20" s="40"/>
    </row>
    <row r="21" spans="1:22" x14ac:dyDescent="0.25">
      <c r="A21" s="1"/>
      <c r="B21" s="19"/>
      <c r="C21" s="19"/>
      <c r="D21" s="19"/>
      <c r="E21" s="1"/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f t="shared" si="0"/>
        <v>0</v>
      </c>
      <c r="O21" s="18">
        <f t="shared" si="1"/>
        <v>0</v>
      </c>
      <c r="P21" s="8">
        <f>SUM(Tabla2462[[#This Row],[CUP5]:[CUC5]])</f>
        <v>0</v>
      </c>
      <c r="Q21" s="40"/>
      <c r="R21" s="40"/>
      <c r="S21" s="236"/>
      <c r="T21" s="240"/>
      <c r="U21" s="238"/>
      <c r="V21" s="40"/>
    </row>
    <row r="22" spans="1:22" x14ac:dyDescent="0.25">
      <c r="A22" s="1"/>
      <c r="B22" s="19"/>
      <c r="C22" s="19"/>
      <c r="D22" s="19"/>
      <c r="E22" s="1"/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f t="shared" si="0"/>
        <v>0</v>
      </c>
      <c r="O22" s="18">
        <f t="shared" si="1"/>
        <v>0</v>
      </c>
      <c r="P22" s="8">
        <f>SUM(Tabla2462[[#This Row],[CUP5]:[CUC5]])</f>
        <v>0</v>
      </c>
      <c r="Q22" s="40"/>
      <c r="R22" s="40"/>
      <c r="S22" s="236"/>
      <c r="T22" s="240"/>
      <c r="U22" s="238"/>
      <c r="V22" s="40"/>
    </row>
    <row r="23" spans="1:22" ht="15.75" x14ac:dyDescent="0.25">
      <c r="A23" s="1"/>
      <c r="B23" s="19"/>
      <c r="C23" s="21"/>
      <c r="D23" s="21"/>
      <c r="E23" s="1"/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f t="shared" si="0"/>
        <v>0</v>
      </c>
      <c r="O23" s="18">
        <f t="shared" si="1"/>
        <v>0</v>
      </c>
      <c r="P23" s="8">
        <f>SUM(Tabla2462[[#This Row],[CUP5]:[CUC5]])</f>
        <v>0</v>
      </c>
      <c r="Q23" s="40"/>
      <c r="R23" s="40"/>
      <c r="S23" s="236"/>
      <c r="T23" s="240"/>
      <c r="U23" s="238"/>
      <c r="V23" s="40"/>
    </row>
    <row r="24" spans="1:22" x14ac:dyDescent="0.25">
      <c r="A24" s="1"/>
      <c r="B24" s="19"/>
      <c r="C24" s="19"/>
      <c r="D24" s="19"/>
      <c r="E24" s="1"/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f t="shared" si="0"/>
        <v>0</v>
      </c>
      <c r="O24" s="18">
        <f t="shared" si="1"/>
        <v>0</v>
      </c>
      <c r="P24" s="8">
        <f>SUM(Tabla2462[[#This Row],[CUP5]:[CUC5]])</f>
        <v>0</v>
      </c>
      <c r="Q24" s="40"/>
      <c r="R24" s="40"/>
      <c r="S24" s="236"/>
      <c r="T24" s="240"/>
      <c r="U24" s="238"/>
      <c r="V24" s="40"/>
    </row>
    <row r="25" spans="1:22" x14ac:dyDescent="0.25">
      <c r="A25" s="1"/>
      <c r="B25" s="19"/>
      <c r="C25" s="19"/>
      <c r="D25" s="19"/>
      <c r="E25" s="1"/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f t="shared" si="0"/>
        <v>0</v>
      </c>
      <c r="O25" s="18">
        <f t="shared" si="1"/>
        <v>0</v>
      </c>
      <c r="P25" s="8">
        <f>SUM(Tabla2462[[#This Row],[CUP5]:[CUC5]])</f>
        <v>0</v>
      </c>
      <c r="Q25" s="40"/>
      <c r="R25" s="40"/>
      <c r="S25" s="236"/>
      <c r="T25" s="240"/>
      <c r="U25" s="238"/>
      <c r="V25" s="40"/>
    </row>
    <row r="26" spans="1:22" x14ac:dyDescent="0.25">
      <c r="A26" s="1"/>
      <c r="B26" s="19"/>
      <c r="C26" s="19"/>
      <c r="D26" s="19"/>
      <c r="E26" s="1"/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f t="shared" si="0"/>
        <v>0</v>
      </c>
      <c r="O26" s="18">
        <f t="shared" si="1"/>
        <v>0</v>
      </c>
      <c r="P26" s="8">
        <f>SUM(Tabla2462[[#This Row],[CUP5]:[CUC5]])</f>
        <v>0</v>
      </c>
      <c r="Q26" s="40"/>
      <c r="R26" s="40"/>
      <c r="S26" s="236"/>
      <c r="T26" s="240"/>
      <c r="U26" s="238"/>
      <c r="V26" s="40"/>
    </row>
    <row r="27" spans="1:22" x14ac:dyDescent="0.25">
      <c r="A27" s="1"/>
      <c r="B27" s="19"/>
      <c r="C27" s="19"/>
      <c r="D27" s="19"/>
      <c r="E27" s="1"/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f t="shared" si="0"/>
        <v>0</v>
      </c>
      <c r="O27" s="18">
        <f t="shared" si="1"/>
        <v>0</v>
      </c>
      <c r="P27" s="8">
        <f>SUM(Tabla2462[[#This Row],[CUP5]:[CUC5]])</f>
        <v>0</v>
      </c>
      <c r="Q27" s="40"/>
      <c r="R27" s="40"/>
      <c r="S27" s="236"/>
      <c r="T27" s="240"/>
      <c r="U27" s="238"/>
      <c r="V27" s="40"/>
    </row>
    <row r="28" spans="1:22" x14ac:dyDescent="0.25">
      <c r="A28" s="1"/>
      <c r="B28" s="19"/>
      <c r="C28" s="19"/>
      <c r="D28" s="19"/>
      <c r="E28" s="1"/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f t="shared" si="0"/>
        <v>0</v>
      </c>
      <c r="O28" s="18">
        <f t="shared" si="1"/>
        <v>0</v>
      </c>
      <c r="P28" s="8">
        <f>SUM(Tabla2462[[#This Row],[CUP5]:[CUC5]])</f>
        <v>0</v>
      </c>
      <c r="Q28" s="40"/>
      <c r="R28" s="40"/>
      <c r="S28" s="236"/>
      <c r="T28" s="240"/>
      <c r="U28" s="238"/>
      <c r="V28" s="40"/>
    </row>
    <row r="29" spans="1:22" x14ac:dyDescent="0.25">
      <c r="A29" s="1"/>
      <c r="B29" s="19"/>
      <c r="C29" s="19"/>
      <c r="D29" s="19"/>
      <c r="E29" s="1"/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f t="shared" si="0"/>
        <v>0</v>
      </c>
      <c r="O29" s="18">
        <f t="shared" si="1"/>
        <v>0</v>
      </c>
      <c r="P29" s="8">
        <f>SUM(Tabla2462[[#This Row],[CUP5]:[CUC5]])</f>
        <v>0</v>
      </c>
      <c r="Q29" s="40"/>
      <c r="R29" s="40"/>
      <c r="S29" s="236"/>
      <c r="T29" s="240"/>
      <c r="U29" s="238"/>
      <c r="V29" s="40"/>
    </row>
    <row r="30" spans="1:22" x14ac:dyDescent="0.25">
      <c r="A30" s="1"/>
      <c r="B30" s="19"/>
      <c r="C30" s="19"/>
      <c r="D30" s="19"/>
      <c r="E30" s="1"/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f t="shared" si="0"/>
        <v>0</v>
      </c>
      <c r="O30" s="18">
        <f t="shared" si="1"/>
        <v>0</v>
      </c>
      <c r="P30" s="8">
        <f>SUM(Tabla2462[[#This Row],[CUP5]:[CUC5]])</f>
        <v>0</v>
      </c>
      <c r="Q30" s="40"/>
      <c r="R30" s="40"/>
      <c r="S30" s="236"/>
      <c r="T30" s="240"/>
      <c r="U30" s="238"/>
      <c r="V30" s="40"/>
    </row>
    <row r="31" spans="1:22" x14ac:dyDescent="0.25">
      <c r="A31" s="1"/>
      <c r="B31" s="19"/>
      <c r="C31" s="19"/>
      <c r="D31" s="19"/>
      <c r="E31" s="1"/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f t="shared" si="0"/>
        <v>0</v>
      </c>
      <c r="O31" s="18">
        <f t="shared" si="1"/>
        <v>0</v>
      </c>
      <c r="P31" s="8">
        <f>SUM(Tabla2462[[#This Row],[CUP5]:[CUC5]])</f>
        <v>0</v>
      </c>
      <c r="Q31" s="40"/>
      <c r="R31" s="40"/>
      <c r="S31" s="236"/>
      <c r="T31" s="240"/>
      <c r="U31" s="238"/>
      <c r="V31" s="40"/>
    </row>
    <row r="32" spans="1:22" x14ac:dyDescent="0.25">
      <c r="A32" s="1"/>
      <c r="B32" s="19"/>
      <c r="C32" s="19"/>
      <c r="D32" s="19"/>
      <c r="E32" s="1"/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f t="shared" si="0"/>
        <v>0</v>
      </c>
      <c r="O32" s="18">
        <f t="shared" si="1"/>
        <v>0</v>
      </c>
      <c r="P32" s="8">
        <f>SUM(Tabla2462[[#This Row],[CUP5]:[CUC5]])</f>
        <v>0</v>
      </c>
      <c r="Q32" s="40"/>
      <c r="R32" s="40"/>
      <c r="S32" s="236"/>
      <c r="T32" s="240"/>
      <c r="U32" s="238"/>
      <c r="V32" s="40"/>
    </row>
    <row r="33" spans="1:22" x14ac:dyDescent="0.25">
      <c r="A33" s="1"/>
      <c r="B33" s="19"/>
      <c r="C33" s="19"/>
      <c r="D33" s="19"/>
      <c r="E33" s="1"/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f t="shared" si="0"/>
        <v>0</v>
      </c>
      <c r="O33" s="18">
        <f t="shared" si="1"/>
        <v>0</v>
      </c>
      <c r="P33" s="8">
        <f>SUM(Tabla2462[[#This Row],[CUP5]:[CUC5]])</f>
        <v>0</v>
      </c>
      <c r="Q33" s="40"/>
      <c r="R33" s="40"/>
      <c r="S33" s="236"/>
      <c r="T33" s="240"/>
      <c r="U33" s="238"/>
      <c r="V33" s="40"/>
    </row>
    <row r="34" spans="1:22" x14ac:dyDescent="0.25">
      <c r="A34" s="1"/>
      <c r="B34" s="19"/>
      <c r="C34" s="19"/>
      <c r="D34" s="19"/>
      <c r="E34" s="1"/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f t="shared" si="0"/>
        <v>0</v>
      </c>
      <c r="O34" s="18">
        <f t="shared" si="1"/>
        <v>0</v>
      </c>
      <c r="P34" s="8">
        <f>SUM(Tabla2462[[#This Row],[CUP5]:[CUC5]])</f>
        <v>0</v>
      </c>
      <c r="Q34" s="40"/>
      <c r="R34" s="40"/>
      <c r="S34" s="236"/>
      <c r="T34" s="240"/>
      <c r="U34" s="238"/>
      <c r="V34" s="40"/>
    </row>
    <row r="35" spans="1:22" x14ac:dyDescent="0.25">
      <c r="A35" s="1"/>
      <c r="B35" s="19"/>
      <c r="C35" s="19"/>
      <c r="D35" s="19"/>
      <c r="E35" s="1"/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f t="shared" si="0"/>
        <v>0</v>
      </c>
      <c r="O35" s="18">
        <f t="shared" si="1"/>
        <v>0</v>
      </c>
      <c r="P35" s="8">
        <f>SUM(Tabla2462[[#This Row],[CUP5]:[CUC5]])</f>
        <v>0</v>
      </c>
      <c r="Q35" s="40"/>
      <c r="R35" s="40"/>
      <c r="S35" s="236"/>
      <c r="T35" s="240"/>
      <c r="U35" s="238"/>
      <c r="V35" s="40"/>
    </row>
    <row r="36" spans="1:22" x14ac:dyDescent="0.25">
      <c r="A36" s="1"/>
      <c r="B36" s="19"/>
      <c r="C36" s="19"/>
      <c r="D36" s="19"/>
      <c r="E36" s="1"/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f t="shared" si="0"/>
        <v>0</v>
      </c>
      <c r="O36" s="18">
        <f t="shared" si="1"/>
        <v>0</v>
      </c>
      <c r="P36" s="8">
        <f>SUM(Tabla2462[[#This Row],[CUP5]:[CUC5]])</f>
        <v>0</v>
      </c>
      <c r="Q36" s="40"/>
      <c r="R36" s="40"/>
      <c r="S36" s="236"/>
      <c r="T36" s="240"/>
      <c r="U36" s="238"/>
      <c r="V36" s="40"/>
    </row>
    <row r="37" spans="1:22" x14ac:dyDescent="0.25">
      <c r="A37" s="1"/>
      <c r="B37" s="19"/>
      <c r="C37" s="19"/>
      <c r="D37" s="19"/>
      <c r="E37" s="1"/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f t="shared" si="0"/>
        <v>0</v>
      </c>
      <c r="O37" s="18">
        <f t="shared" si="1"/>
        <v>0</v>
      </c>
      <c r="P37" s="8">
        <f>SUM(Tabla2462[[#This Row],[CUP5]:[CUC5]])</f>
        <v>0</v>
      </c>
      <c r="Q37" s="40"/>
      <c r="R37" s="40"/>
      <c r="S37" s="236"/>
      <c r="T37" s="240"/>
      <c r="U37" s="238"/>
      <c r="V37" s="40"/>
    </row>
    <row r="38" spans="1:22" x14ac:dyDescent="0.25">
      <c r="A38" s="1"/>
      <c r="B38" s="19"/>
      <c r="C38" s="19"/>
      <c r="D38" s="19"/>
      <c r="E38" s="1"/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f t="shared" si="0"/>
        <v>0</v>
      </c>
      <c r="O38" s="18">
        <f t="shared" si="1"/>
        <v>0</v>
      </c>
      <c r="P38" s="8">
        <f>SUM(Tabla2462[[#This Row],[CUP5]:[CUC5]])</f>
        <v>0</v>
      </c>
      <c r="Q38" s="40"/>
      <c r="R38" s="40"/>
      <c r="S38" s="236"/>
      <c r="T38" s="240"/>
      <c r="U38" s="238"/>
      <c r="V38" s="40"/>
    </row>
    <row r="39" spans="1:22" x14ac:dyDescent="0.25">
      <c r="A39" s="1"/>
      <c r="B39" s="19"/>
      <c r="C39" s="19"/>
      <c r="D39" s="19"/>
      <c r="E39" s="1"/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f t="shared" si="0"/>
        <v>0</v>
      </c>
      <c r="O39" s="18">
        <f t="shared" si="1"/>
        <v>0</v>
      </c>
      <c r="P39" s="8">
        <f>SUM(Tabla2462[[#This Row],[CUP5]:[CUC5]])</f>
        <v>0</v>
      </c>
      <c r="Q39" s="40"/>
      <c r="R39" s="40"/>
      <c r="S39" s="236"/>
      <c r="T39" s="240"/>
      <c r="U39" s="238"/>
      <c r="V39" s="40"/>
    </row>
    <row r="40" spans="1:22" x14ac:dyDescent="0.25">
      <c r="A40" s="1"/>
      <c r="B40" s="19"/>
      <c r="C40" s="19"/>
      <c r="D40" s="19"/>
      <c r="E40" s="1"/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f t="shared" si="0"/>
        <v>0</v>
      </c>
      <c r="O40" s="18">
        <f t="shared" si="1"/>
        <v>0</v>
      </c>
      <c r="P40" s="8">
        <f>SUM(Tabla2462[[#This Row],[CUP5]:[CUC5]])</f>
        <v>0</v>
      </c>
      <c r="Q40" s="40"/>
      <c r="R40" s="40"/>
      <c r="S40" s="236"/>
      <c r="T40" s="240"/>
      <c r="U40" s="238"/>
      <c r="V40" s="40"/>
    </row>
    <row r="41" spans="1:22" x14ac:dyDescent="0.25">
      <c r="A41" s="1"/>
      <c r="B41" s="19"/>
      <c r="C41" s="19"/>
      <c r="D41" s="19"/>
      <c r="E41" s="1"/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f t="shared" si="0"/>
        <v>0</v>
      </c>
      <c r="O41" s="18">
        <f t="shared" si="1"/>
        <v>0</v>
      </c>
      <c r="P41" s="8">
        <f>SUM(Tabla2462[[#This Row],[CUP5]:[CUC5]])</f>
        <v>0</v>
      </c>
      <c r="Q41" s="40"/>
      <c r="R41" s="40"/>
      <c r="S41" s="236"/>
      <c r="T41" s="240"/>
      <c r="U41" s="238"/>
      <c r="V41" s="40"/>
    </row>
    <row r="42" spans="1:22" x14ac:dyDescent="0.25">
      <c r="A42" s="1"/>
      <c r="B42" s="19"/>
      <c r="C42" s="19"/>
      <c r="D42" s="19"/>
      <c r="E42" s="1"/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f t="shared" si="0"/>
        <v>0</v>
      </c>
      <c r="O42" s="18">
        <f t="shared" si="1"/>
        <v>0</v>
      </c>
      <c r="P42" s="8">
        <f>SUM(Tabla2462[[#This Row],[CUP5]:[CUC5]])</f>
        <v>0</v>
      </c>
      <c r="Q42" s="40"/>
      <c r="R42" s="40"/>
      <c r="S42" s="236"/>
      <c r="T42" s="240"/>
      <c r="U42" s="238"/>
      <c r="V42" s="40"/>
    </row>
    <row r="43" spans="1:22" x14ac:dyDescent="0.25">
      <c r="A43" s="1"/>
      <c r="B43" s="19"/>
      <c r="C43" s="19"/>
      <c r="D43" s="19"/>
      <c r="E43" s="1"/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f t="shared" si="0"/>
        <v>0</v>
      </c>
      <c r="O43" s="18">
        <f t="shared" si="1"/>
        <v>0</v>
      </c>
      <c r="P43" s="8">
        <f>SUM(Tabla2462[[#This Row],[CUP5]:[CUC5]])</f>
        <v>0</v>
      </c>
      <c r="Q43" s="40"/>
      <c r="R43" s="40"/>
      <c r="S43" s="236"/>
      <c r="T43" s="240"/>
      <c r="U43" s="238"/>
      <c r="V43" s="40"/>
    </row>
    <row r="44" spans="1:22" x14ac:dyDescent="0.25">
      <c r="A44" s="1"/>
      <c r="B44" s="19"/>
      <c r="C44" s="19"/>
      <c r="D44" s="19"/>
      <c r="E44" s="1"/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f t="shared" si="0"/>
        <v>0</v>
      </c>
      <c r="O44" s="18">
        <f t="shared" si="1"/>
        <v>0</v>
      </c>
      <c r="P44" s="8">
        <f>SUM(Tabla2462[[#This Row],[CUP5]:[CUC5]])</f>
        <v>0</v>
      </c>
      <c r="Q44" s="40"/>
      <c r="R44" s="40"/>
      <c r="S44" s="236"/>
      <c r="T44" s="240"/>
      <c r="U44" s="238"/>
      <c r="V44" s="40"/>
    </row>
    <row r="45" spans="1:22" x14ac:dyDescent="0.25">
      <c r="A45" s="1"/>
      <c r="B45" s="19"/>
      <c r="C45" s="19"/>
      <c r="D45" s="19"/>
      <c r="E45" s="1"/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f t="shared" si="0"/>
        <v>0</v>
      </c>
      <c r="O45" s="18">
        <f t="shared" si="1"/>
        <v>0</v>
      </c>
      <c r="P45" s="8">
        <f>SUM(Tabla2462[[#This Row],[CUP5]:[CUC5]])</f>
        <v>0</v>
      </c>
      <c r="Q45" s="40"/>
      <c r="R45" s="40"/>
      <c r="S45" s="236"/>
      <c r="T45" s="240"/>
      <c r="U45" s="238"/>
      <c r="V45" s="40"/>
    </row>
    <row r="46" spans="1:22" x14ac:dyDescent="0.25">
      <c r="A46" s="1"/>
      <c r="B46" s="19"/>
      <c r="C46" s="19"/>
      <c r="D46" s="19"/>
      <c r="E46" s="1"/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f t="shared" si="0"/>
        <v>0</v>
      </c>
      <c r="O46" s="18">
        <f t="shared" si="1"/>
        <v>0</v>
      </c>
      <c r="P46" s="8">
        <f>SUM(Tabla2462[[#This Row],[CUP5]:[CUC5]])</f>
        <v>0</v>
      </c>
      <c r="Q46" s="40"/>
      <c r="R46" s="40"/>
      <c r="S46" s="236"/>
      <c r="T46" s="240"/>
      <c r="U46" s="238"/>
      <c r="V46" s="40"/>
    </row>
    <row r="47" spans="1:22" x14ac:dyDescent="0.25">
      <c r="A47" s="4"/>
      <c r="B47" s="17"/>
      <c r="C47" s="17"/>
      <c r="D47" s="17"/>
      <c r="E47" s="2"/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f t="shared" si="0"/>
        <v>0</v>
      </c>
      <c r="O47" s="18">
        <f t="shared" si="1"/>
        <v>0</v>
      </c>
      <c r="P47" s="8">
        <f>SUM(Tabla2462[[#This Row],[CUP5]:[CUC5]])</f>
        <v>0</v>
      </c>
      <c r="Q47" s="40"/>
      <c r="R47" s="40"/>
      <c r="S47" s="236"/>
      <c r="T47" s="240"/>
      <c r="U47" s="238"/>
      <c r="V47" s="40"/>
    </row>
    <row r="48" spans="1:22" x14ac:dyDescent="0.25">
      <c r="A48" s="1"/>
      <c r="B48" s="19"/>
      <c r="C48" s="19"/>
      <c r="D48" s="19"/>
      <c r="E48" s="1"/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f t="shared" si="0"/>
        <v>0</v>
      </c>
      <c r="O48" s="18">
        <f t="shared" si="1"/>
        <v>0</v>
      </c>
      <c r="P48" s="8">
        <f>SUM(Tabla2462[[#This Row],[CUP5]:[CUC5]])</f>
        <v>0</v>
      </c>
      <c r="Q48" s="40"/>
      <c r="R48" s="40"/>
      <c r="S48" s="236"/>
      <c r="T48" s="240"/>
      <c r="U48" s="238"/>
      <c r="V48" s="40"/>
    </row>
    <row r="49" spans="1:22" x14ac:dyDescent="0.25">
      <c r="A49" s="1"/>
      <c r="B49" s="19"/>
      <c r="C49" s="19"/>
      <c r="D49" s="19"/>
      <c r="E49" s="1"/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f t="shared" si="0"/>
        <v>0</v>
      </c>
      <c r="O49" s="18">
        <f t="shared" si="1"/>
        <v>0</v>
      </c>
      <c r="P49" s="8">
        <f>SUM(Tabla2462[[#This Row],[CUP5]:[CUC5]])</f>
        <v>0</v>
      </c>
      <c r="Q49" s="40"/>
      <c r="R49" s="40"/>
      <c r="S49" s="236"/>
      <c r="T49" s="240"/>
      <c r="U49" s="238"/>
      <c r="V49" s="40"/>
    </row>
    <row r="50" spans="1:22" x14ac:dyDescent="0.25">
      <c r="A50" s="1"/>
      <c r="B50" s="19"/>
      <c r="C50" s="19"/>
      <c r="D50" s="19"/>
      <c r="E50" s="1"/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f t="shared" si="0"/>
        <v>0</v>
      </c>
      <c r="O50" s="18">
        <f t="shared" si="1"/>
        <v>0</v>
      </c>
      <c r="P50" s="8">
        <f>SUM(Tabla2462[[#This Row],[CUP5]:[CUC5]])</f>
        <v>0</v>
      </c>
      <c r="Q50" s="40"/>
      <c r="R50" s="40"/>
      <c r="S50" s="236"/>
      <c r="T50" s="240"/>
      <c r="U50" s="238"/>
      <c r="V50" s="40"/>
    </row>
    <row r="51" spans="1:22" x14ac:dyDescent="0.25">
      <c r="A51" s="1"/>
      <c r="B51" s="19"/>
      <c r="C51" s="19"/>
      <c r="D51" s="19"/>
      <c r="E51" s="1"/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f t="shared" si="0"/>
        <v>0</v>
      </c>
      <c r="O51" s="18">
        <f t="shared" si="1"/>
        <v>0</v>
      </c>
      <c r="P51" s="8">
        <f>SUM(Tabla2462[[#This Row],[CUP5]:[CUC5]])</f>
        <v>0</v>
      </c>
      <c r="Q51" s="40"/>
      <c r="R51" s="40"/>
      <c r="S51" s="236"/>
      <c r="T51" s="240"/>
      <c r="U51" s="238"/>
      <c r="V51" s="40"/>
    </row>
    <row r="52" spans="1:22" x14ac:dyDescent="0.25">
      <c r="A52" s="1"/>
      <c r="B52" s="19"/>
      <c r="C52" s="19"/>
      <c r="D52" s="19"/>
      <c r="E52" s="1"/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f t="shared" si="0"/>
        <v>0</v>
      </c>
      <c r="O52" s="18">
        <f t="shared" si="1"/>
        <v>0</v>
      </c>
      <c r="P52" s="8">
        <f>SUM(Tabla2462[[#This Row],[CUP5]:[CUC5]])</f>
        <v>0</v>
      </c>
      <c r="Q52" s="40"/>
      <c r="R52" s="40"/>
      <c r="S52" s="236"/>
      <c r="T52" s="240"/>
      <c r="U52" s="238"/>
      <c r="V52" s="40"/>
    </row>
    <row r="53" spans="1:22" x14ac:dyDescent="0.25">
      <c r="A53" s="1"/>
      <c r="B53" s="19"/>
      <c r="C53" s="19"/>
      <c r="D53" s="19"/>
      <c r="E53" s="1"/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f t="shared" si="0"/>
        <v>0</v>
      </c>
      <c r="O53" s="18">
        <f t="shared" si="1"/>
        <v>0</v>
      </c>
      <c r="P53" s="8">
        <f>SUM(Tabla2462[[#This Row],[CUP5]:[CUC5]])</f>
        <v>0</v>
      </c>
      <c r="Q53" s="40"/>
      <c r="R53" s="40"/>
      <c r="S53" s="236"/>
      <c r="T53" s="240"/>
      <c r="U53" s="238"/>
      <c r="V53" s="40"/>
    </row>
    <row r="54" spans="1:22" x14ac:dyDescent="0.25">
      <c r="A54" s="1"/>
      <c r="B54" s="19"/>
      <c r="C54" s="19"/>
      <c r="D54" s="19"/>
      <c r="E54" s="1"/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f t="shared" si="0"/>
        <v>0</v>
      </c>
      <c r="O54" s="18">
        <f t="shared" si="1"/>
        <v>0</v>
      </c>
      <c r="P54" s="8">
        <f>SUM(Tabla2462[[#This Row],[CUP5]:[CUC5]])</f>
        <v>0</v>
      </c>
      <c r="Q54" s="40"/>
      <c r="R54" s="40"/>
      <c r="S54" s="236"/>
      <c r="T54" s="240"/>
      <c r="U54" s="238"/>
      <c r="V54" s="40"/>
    </row>
    <row r="55" spans="1:22" x14ac:dyDescent="0.25">
      <c r="A55" s="1"/>
      <c r="B55" s="19"/>
      <c r="C55" s="19"/>
      <c r="D55" s="19"/>
      <c r="E55" s="1"/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f t="shared" si="0"/>
        <v>0</v>
      </c>
      <c r="O55" s="18">
        <f t="shared" si="1"/>
        <v>0</v>
      </c>
      <c r="P55" s="8">
        <f>SUM(Tabla2462[[#This Row],[CUP5]:[CUC5]])</f>
        <v>0</v>
      </c>
      <c r="Q55" s="40"/>
      <c r="R55" s="40"/>
      <c r="S55" s="236"/>
      <c r="T55" s="240"/>
      <c r="U55" s="238"/>
      <c r="V55" s="40"/>
    </row>
    <row r="56" spans="1:22" x14ac:dyDescent="0.25">
      <c r="A56" s="1"/>
      <c r="B56" s="19"/>
      <c r="C56" s="19"/>
      <c r="D56" s="19"/>
      <c r="E56" s="1"/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f t="shared" si="0"/>
        <v>0</v>
      </c>
      <c r="O56" s="18">
        <f t="shared" si="1"/>
        <v>0</v>
      </c>
      <c r="P56" s="8">
        <f>SUM(Tabla2462[[#This Row],[CUP5]:[CUC5]])</f>
        <v>0</v>
      </c>
      <c r="Q56" s="40"/>
      <c r="R56" s="40"/>
      <c r="S56" s="236"/>
      <c r="T56" s="240"/>
      <c r="U56" s="238"/>
      <c r="V56" s="40"/>
    </row>
    <row r="57" spans="1:22" x14ac:dyDescent="0.25">
      <c r="A57" s="1"/>
      <c r="B57" s="19"/>
      <c r="C57" s="19"/>
      <c r="D57" s="19"/>
      <c r="E57" s="1"/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f t="shared" si="0"/>
        <v>0</v>
      </c>
      <c r="O57" s="18">
        <f t="shared" si="1"/>
        <v>0</v>
      </c>
      <c r="P57" s="8">
        <f>SUM(Tabla2462[[#This Row],[CUP5]:[CUC5]])</f>
        <v>0</v>
      </c>
      <c r="Q57" s="40"/>
      <c r="R57" s="40"/>
      <c r="S57" s="236"/>
      <c r="T57" s="240"/>
      <c r="U57" s="238"/>
      <c r="V57" s="40"/>
    </row>
    <row r="58" spans="1:22" x14ac:dyDescent="0.25">
      <c r="A58" s="1"/>
      <c r="B58" s="19"/>
      <c r="C58" s="19"/>
      <c r="D58" s="19"/>
      <c r="E58" s="1"/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f t="shared" si="0"/>
        <v>0</v>
      </c>
      <c r="O58" s="18">
        <f t="shared" si="1"/>
        <v>0</v>
      </c>
      <c r="P58" s="8">
        <f>SUM(Tabla2462[[#This Row],[CUP5]:[CUC5]])</f>
        <v>0</v>
      </c>
      <c r="Q58" s="40"/>
      <c r="R58" s="40"/>
      <c r="S58" s="236"/>
      <c r="T58" s="240"/>
      <c r="U58" s="238"/>
      <c r="V58" s="40"/>
    </row>
    <row r="59" spans="1:22" x14ac:dyDescent="0.25">
      <c r="A59" s="1"/>
      <c r="B59" s="19"/>
      <c r="C59" s="19"/>
      <c r="D59" s="19"/>
      <c r="E59" s="1"/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f t="shared" si="0"/>
        <v>0</v>
      </c>
      <c r="O59" s="18">
        <f t="shared" si="1"/>
        <v>0</v>
      </c>
      <c r="P59" s="8">
        <f>SUM(Tabla2462[[#This Row],[CUP5]:[CUC5]])</f>
        <v>0</v>
      </c>
      <c r="Q59" s="40"/>
      <c r="R59" s="40"/>
      <c r="S59" s="236"/>
      <c r="T59" s="240"/>
      <c r="U59" s="238"/>
      <c r="V59" s="40"/>
    </row>
    <row r="60" spans="1:22" x14ac:dyDescent="0.25">
      <c r="A60" s="1"/>
      <c r="B60" s="19"/>
      <c r="C60" s="19"/>
      <c r="D60" s="19"/>
      <c r="E60" s="1"/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f t="shared" si="0"/>
        <v>0</v>
      </c>
      <c r="O60" s="18">
        <f t="shared" si="1"/>
        <v>0</v>
      </c>
      <c r="P60" s="8">
        <f>SUM(Tabla2462[[#This Row],[CUP5]:[CUC5]])</f>
        <v>0</v>
      </c>
      <c r="Q60" s="40"/>
      <c r="R60" s="40"/>
      <c r="S60" s="236"/>
      <c r="T60" s="240"/>
      <c r="U60" s="238"/>
      <c r="V60" s="40"/>
    </row>
    <row r="61" spans="1:22" x14ac:dyDescent="0.25">
      <c r="A61" s="1"/>
      <c r="B61" s="19"/>
      <c r="C61" s="19"/>
      <c r="D61" s="19"/>
      <c r="E61" s="1"/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f t="shared" si="0"/>
        <v>0</v>
      </c>
      <c r="O61" s="18">
        <f t="shared" si="1"/>
        <v>0</v>
      </c>
      <c r="P61" s="8">
        <f>SUM(Tabla2462[[#This Row],[CUP5]:[CUC5]])</f>
        <v>0</v>
      </c>
      <c r="Q61" s="40"/>
      <c r="R61" s="40"/>
      <c r="S61" s="236"/>
      <c r="T61" s="240"/>
      <c r="U61" s="238"/>
      <c r="V61" s="40"/>
    </row>
    <row r="62" spans="1:22" x14ac:dyDescent="0.25">
      <c r="A62" s="1"/>
      <c r="B62" s="19"/>
      <c r="C62" s="19"/>
      <c r="D62" s="19"/>
      <c r="E62" s="1"/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f t="shared" si="0"/>
        <v>0</v>
      </c>
      <c r="O62" s="18">
        <f t="shared" si="1"/>
        <v>0</v>
      </c>
      <c r="P62" s="8">
        <f>SUM(Tabla2462[[#This Row],[CUP5]:[CUC5]])</f>
        <v>0</v>
      </c>
      <c r="Q62" s="40"/>
      <c r="R62" s="40"/>
      <c r="S62" s="236"/>
      <c r="T62" s="240"/>
      <c r="U62" s="238"/>
      <c r="V62" s="40"/>
    </row>
    <row r="63" spans="1:22" ht="15.75" thickBot="1" x14ac:dyDescent="0.3">
      <c r="A63" s="24"/>
      <c r="B63" s="25"/>
      <c r="C63" s="25"/>
      <c r="D63" s="25"/>
      <c r="E63" s="24"/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f t="shared" si="0"/>
        <v>0</v>
      </c>
      <c r="O63" s="18">
        <f t="shared" si="1"/>
        <v>0</v>
      </c>
      <c r="P63" s="8">
        <f>SUM(Tabla2462[[#This Row],[CUP5]:[CUC5]])</f>
        <v>0</v>
      </c>
      <c r="Q63" s="40"/>
      <c r="R63" s="40"/>
      <c r="S63" s="236"/>
      <c r="T63" s="240"/>
      <c r="U63" s="238"/>
      <c r="V63" s="40"/>
    </row>
    <row r="64" spans="1:22" ht="15.75" thickBot="1" x14ac:dyDescent="0.3">
      <c r="A64" s="243">
        <f>SUBTOTAL(103,Tabla2462[No.])</f>
        <v>0</v>
      </c>
      <c r="B64" s="103" t="s">
        <v>6</v>
      </c>
      <c r="C64" s="100"/>
      <c r="D64" s="100">
        <f>SUBTOTAL(103,Tabla2462[Export. ])</f>
        <v>0</v>
      </c>
      <c r="E64" s="103">
        <f>SUBTOTAL(109,Tabla2462[Sust. Imp.])</f>
        <v>0</v>
      </c>
      <c r="F64" s="101">
        <f>SUBTOTAL(109,Tabla2462[CUP])</f>
        <v>0</v>
      </c>
      <c r="G64" s="101">
        <f>SUBTOTAL(109,Tabla2462[CUC])</f>
        <v>0</v>
      </c>
      <c r="H64" s="101">
        <f>SUBTOTAL(109,Tabla2462[CUP2])</f>
        <v>0</v>
      </c>
      <c r="I64" s="101">
        <f>SUBTOTAL(109,Tabla2462[CUC2])</f>
        <v>0</v>
      </c>
      <c r="J64" s="101">
        <f>SUBTOTAL(109,Tabla2462[CUP3])</f>
        <v>0</v>
      </c>
      <c r="K64" s="101">
        <f>SUBTOTAL(109,Tabla2462[CUC3])</f>
        <v>0</v>
      </c>
      <c r="L64" s="101">
        <f>SUBTOTAL(109,Tabla2462[CUP4])</f>
        <v>0</v>
      </c>
      <c r="M64" s="101">
        <f>SUBTOTAL(109,Tabla2462[CUC4])</f>
        <v>0</v>
      </c>
      <c r="N64" s="101">
        <f>SUBTOTAL(109,Tabla2462[CUP5])</f>
        <v>0</v>
      </c>
      <c r="O64" s="101">
        <f>SUBTOTAL(109,Tabla2462[CUC5])</f>
        <v>0</v>
      </c>
      <c r="P64" s="101">
        <f>SUBTOTAL(109,Tabla2462[M.Total])</f>
        <v>0</v>
      </c>
      <c r="Q64" s="43"/>
      <c r="R64" s="40"/>
      <c r="S64" s="237"/>
      <c r="T64" s="241"/>
      <c r="U64" s="239"/>
      <c r="V64" s="40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40"/>
      <c r="R65" s="40"/>
      <c r="S65" s="40"/>
      <c r="T65" s="40"/>
      <c r="U65" s="40"/>
      <c r="V65" s="40"/>
    </row>
    <row r="66" spans="1:22" x14ac:dyDescent="0.25">
      <c r="A66" s="27" t="s">
        <v>9</v>
      </c>
      <c r="B66" s="9"/>
      <c r="C66" s="9"/>
      <c r="D66" s="9"/>
      <c r="E66" s="9"/>
      <c r="F66" s="9"/>
      <c r="G66" s="9"/>
      <c r="H66" s="35" t="s">
        <v>11</v>
      </c>
      <c r="I66" s="35"/>
      <c r="J66" s="35"/>
      <c r="K66" s="35"/>
      <c r="L66" s="35"/>
      <c r="M66" s="35"/>
      <c r="N66" s="35"/>
      <c r="O66" s="35"/>
      <c r="P66" s="9"/>
      <c r="Q66" s="40"/>
      <c r="R66" s="40"/>
      <c r="S66" s="40"/>
      <c r="T66" s="40"/>
      <c r="U66" s="40"/>
      <c r="V66" s="40"/>
    </row>
    <row r="67" spans="1:22" x14ac:dyDescent="0.25">
      <c r="A67" s="27" t="s">
        <v>34</v>
      </c>
      <c r="B67" s="9"/>
      <c r="C67" s="9"/>
      <c r="D67" s="9"/>
      <c r="E67" s="9"/>
      <c r="F67" s="9"/>
      <c r="G67" s="9"/>
      <c r="H67" s="35" t="s">
        <v>11</v>
      </c>
      <c r="I67" s="35"/>
      <c r="J67" s="35"/>
      <c r="K67" s="35"/>
      <c r="L67" s="35"/>
      <c r="M67" s="35"/>
      <c r="N67" s="35"/>
      <c r="O67" s="35"/>
      <c r="P67" s="9"/>
      <c r="Q67" s="40"/>
      <c r="R67" s="40"/>
      <c r="S67" s="40"/>
      <c r="T67" s="40"/>
      <c r="U67" s="40"/>
      <c r="V67" s="40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40"/>
      <c r="R68" s="40"/>
      <c r="S68" s="40"/>
      <c r="T68" s="40"/>
      <c r="U68" s="40"/>
      <c r="V68" s="40"/>
    </row>
    <row r="69" spans="1:22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2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</sheetData>
  <mergeCells count="10">
    <mergeCell ref="A1:E2"/>
    <mergeCell ref="F1:P3"/>
    <mergeCell ref="F4:P4"/>
    <mergeCell ref="A3:E4"/>
    <mergeCell ref="A5:C5"/>
    <mergeCell ref="D5:E5"/>
    <mergeCell ref="F5:G5"/>
    <mergeCell ref="H5:I5"/>
    <mergeCell ref="J5:K5"/>
    <mergeCell ref="L5:M5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topLeftCell="H2" zoomScale="60" zoomScaleNormal="60" workbookViewId="0">
      <selection activeCell="P67" sqref="P67"/>
    </sheetView>
  </sheetViews>
  <sheetFormatPr baseColWidth="10" defaultColWidth="11.42578125" defaultRowHeight="38.25" customHeight="1" x14ac:dyDescent="0.25"/>
  <cols>
    <col min="1" max="1" width="2" style="9" customWidth="1"/>
    <col min="2" max="2" width="8" style="9" customWidth="1"/>
    <col min="3" max="3" width="42.42578125" style="9" customWidth="1"/>
    <col min="4" max="4" width="31" style="9" customWidth="1"/>
    <col min="5" max="5" width="12.85546875" style="9" customWidth="1"/>
    <col min="6" max="6" width="15.28515625" style="9" customWidth="1"/>
    <col min="7" max="7" width="23.7109375" style="9" customWidth="1"/>
    <col min="8" max="8" width="21.7109375" style="9" customWidth="1"/>
    <col min="9" max="9" width="17" style="9" customWidth="1"/>
    <col min="10" max="10" width="17.85546875" style="9" customWidth="1"/>
    <col min="11" max="15" width="16.7109375" style="9" customWidth="1"/>
    <col min="16" max="16" width="15.85546875" style="9" customWidth="1"/>
    <col min="17" max="18" width="23.28515625" style="9" customWidth="1"/>
    <col min="19" max="19" width="13.5703125" style="9" customWidth="1"/>
    <col min="20" max="20" width="14.42578125" style="9" customWidth="1"/>
    <col min="21" max="21" width="11" style="9" customWidth="1"/>
    <col min="22" max="23" width="10.7109375" style="9" customWidth="1"/>
    <col min="24" max="24" width="10.42578125" style="9" customWidth="1"/>
    <col min="25" max="25" width="9.5703125" style="9" customWidth="1"/>
    <col min="26" max="26" width="10.5703125" style="9" customWidth="1"/>
    <col min="27" max="28" width="11.42578125" style="9"/>
    <col min="29" max="29" width="24.140625" style="9" bestFit="1" customWidth="1"/>
    <col min="30" max="30" width="22.5703125" style="9" bestFit="1" customWidth="1"/>
    <col min="31" max="31" width="17.7109375" style="9" bestFit="1" customWidth="1"/>
    <col min="32" max="16384" width="11.42578125" style="9"/>
  </cols>
  <sheetData>
    <row r="1" spans="1:31" ht="38.25" customHeight="1" thickBot="1" x14ac:dyDescent="0.3"/>
    <row r="2" spans="1:31" ht="38.25" customHeight="1" x14ac:dyDescent="0.25">
      <c r="B2" s="306" t="s">
        <v>195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8"/>
      <c r="U2" s="306" t="s">
        <v>192</v>
      </c>
      <c r="V2" s="307"/>
      <c r="W2" s="307"/>
      <c r="X2" s="307"/>
      <c r="Y2" s="307"/>
      <c r="Z2" s="308"/>
    </row>
    <row r="3" spans="1:31" ht="38.25" customHeight="1" thickBot="1" x14ac:dyDescent="0.3">
      <c r="B3" s="312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4"/>
      <c r="U3" s="309"/>
      <c r="V3" s="310"/>
      <c r="W3" s="310"/>
      <c r="X3" s="310"/>
      <c r="Y3" s="310"/>
      <c r="Z3" s="311"/>
    </row>
    <row r="4" spans="1:31" ht="38.25" customHeight="1" x14ac:dyDescent="0.25">
      <c r="B4" s="297" t="s">
        <v>31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332"/>
      <c r="S4" s="280" t="s">
        <v>185</v>
      </c>
      <c r="T4" s="334"/>
      <c r="U4" s="309"/>
      <c r="V4" s="310"/>
      <c r="W4" s="310"/>
      <c r="X4" s="310"/>
      <c r="Y4" s="310"/>
      <c r="Z4" s="311"/>
    </row>
    <row r="5" spans="1:31" ht="38.25" customHeight="1" thickBot="1" x14ac:dyDescent="0.3"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33"/>
      <c r="S5" s="281"/>
      <c r="T5" s="328"/>
      <c r="U5" s="312"/>
      <c r="V5" s="313"/>
      <c r="W5" s="313"/>
      <c r="X5" s="313"/>
      <c r="Y5" s="313"/>
      <c r="Z5" s="314"/>
    </row>
    <row r="6" spans="1:31" ht="38.25" customHeight="1" thickBot="1" x14ac:dyDescent="0.3">
      <c r="B6" s="10" t="s">
        <v>59</v>
      </c>
      <c r="C6" s="11"/>
      <c r="D6" s="11"/>
      <c r="E6" s="11"/>
      <c r="F6" s="11"/>
      <c r="G6" s="11"/>
      <c r="H6" s="11"/>
      <c r="I6" s="301" t="s">
        <v>125</v>
      </c>
      <c r="J6" s="302"/>
      <c r="K6" s="302"/>
      <c r="L6" s="302"/>
      <c r="M6" s="302"/>
      <c r="N6" s="302"/>
      <c r="O6" s="302"/>
      <c r="P6" s="303"/>
      <c r="Q6" s="329" t="s">
        <v>53</v>
      </c>
      <c r="R6" s="330"/>
      <c r="S6" s="331" t="s">
        <v>54</v>
      </c>
      <c r="T6" s="331"/>
      <c r="U6" s="281" t="s">
        <v>55</v>
      </c>
      <c r="V6" s="328"/>
      <c r="W6" s="328"/>
      <c r="X6" s="328"/>
      <c r="Y6" s="328"/>
      <c r="Z6" s="293"/>
    </row>
    <row r="7" spans="1:31" ht="38.25" customHeight="1" thickBot="1" x14ac:dyDescent="0.3">
      <c r="A7" s="12"/>
      <c r="B7" s="13" t="s">
        <v>2</v>
      </c>
      <c r="C7" s="13" t="s">
        <v>30</v>
      </c>
      <c r="D7" s="161" t="s">
        <v>28</v>
      </c>
      <c r="E7" s="161" t="s">
        <v>25</v>
      </c>
      <c r="F7" s="161" t="s">
        <v>26</v>
      </c>
      <c r="G7" s="161" t="s">
        <v>27</v>
      </c>
      <c r="H7" s="13" t="s">
        <v>29</v>
      </c>
      <c r="I7" s="14" t="s">
        <v>45</v>
      </c>
      <c r="J7" s="14" t="s">
        <v>46</v>
      </c>
      <c r="K7" s="14" t="s">
        <v>47</v>
      </c>
      <c r="L7" s="14" t="s">
        <v>174</v>
      </c>
      <c r="M7" s="14" t="s">
        <v>178</v>
      </c>
      <c r="N7" s="14" t="s">
        <v>179</v>
      </c>
      <c r="O7" s="14" t="s">
        <v>175</v>
      </c>
      <c r="P7" s="14" t="s">
        <v>176</v>
      </c>
      <c r="Q7" s="15" t="s">
        <v>20</v>
      </c>
      <c r="R7" s="15" t="s">
        <v>19</v>
      </c>
      <c r="S7" s="15" t="s">
        <v>22</v>
      </c>
      <c r="T7" s="15" t="s">
        <v>21</v>
      </c>
      <c r="U7" s="16" t="s">
        <v>48</v>
      </c>
      <c r="V7" s="16" t="s">
        <v>49</v>
      </c>
      <c r="W7" s="16" t="s">
        <v>177</v>
      </c>
      <c r="X7" s="16" t="s">
        <v>50</v>
      </c>
      <c r="Y7" s="16" t="s">
        <v>51</v>
      </c>
      <c r="Z7" s="16" t="s">
        <v>52</v>
      </c>
      <c r="AC7" s="220" t="s">
        <v>164</v>
      </c>
      <c r="AD7" s="221" t="s">
        <v>165</v>
      </c>
      <c r="AE7" s="222" t="s">
        <v>161</v>
      </c>
    </row>
    <row r="8" spans="1:31" ht="38.25" customHeight="1" x14ac:dyDescent="0.25">
      <c r="B8" s="2"/>
      <c r="C8" s="17"/>
      <c r="D8" s="17"/>
      <c r="E8" s="45"/>
      <c r="F8" s="45"/>
      <c r="G8" s="2"/>
      <c r="H8" s="2"/>
      <c r="I8" s="104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f t="shared" ref="Q8:Q64" si="0">SUM(I8,K8,M8,O8)</f>
        <v>0</v>
      </c>
      <c r="R8" s="104">
        <f t="shared" ref="R8:R64" si="1">SUM(J8,L8,N8,P8)</f>
        <v>0</v>
      </c>
      <c r="S8" s="18"/>
      <c r="T8" s="18"/>
      <c r="U8" s="2"/>
      <c r="V8" s="2"/>
      <c r="W8" s="2"/>
      <c r="X8" s="2"/>
      <c r="Y8" s="2"/>
      <c r="Z8" s="3"/>
      <c r="AC8" s="223"/>
      <c r="AD8" s="224"/>
      <c r="AE8" s="225"/>
    </row>
    <row r="9" spans="1:31" ht="38.25" customHeight="1" x14ac:dyDescent="0.25">
      <c r="B9" s="1"/>
      <c r="C9" s="17"/>
      <c r="D9" s="17"/>
      <c r="E9" s="45"/>
      <c r="F9" s="45"/>
      <c r="G9" s="2"/>
      <c r="H9" s="2"/>
      <c r="I9" s="104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  <c r="Q9" s="104">
        <f t="shared" si="0"/>
        <v>0</v>
      </c>
      <c r="R9" s="104">
        <f t="shared" si="1"/>
        <v>0</v>
      </c>
      <c r="S9" s="20"/>
      <c r="T9" s="18"/>
      <c r="U9" s="2"/>
      <c r="V9" s="2"/>
      <c r="W9" s="2"/>
      <c r="X9" s="2"/>
      <c r="Y9" s="2"/>
      <c r="Z9" s="3"/>
      <c r="AC9" s="226"/>
      <c r="AD9" s="227"/>
      <c r="AE9" s="228"/>
    </row>
    <row r="10" spans="1:31" ht="38.25" customHeight="1" x14ac:dyDescent="0.25">
      <c r="B10" s="1"/>
      <c r="C10" s="17"/>
      <c r="D10" s="17"/>
      <c r="E10" s="45"/>
      <c r="F10" s="45"/>
      <c r="G10" s="2"/>
      <c r="H10" s="2"/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0</v>
      </c>
      <c r="Q10" s="104">
        <f t="shared" si="0"/>
        <v>0</v>
      </c>
      <c r="R10" s="104">
        <f t="shared" si="1"/>
        <v>0</v>
      </c>
      <c r="S10" s="20"/>
      <c r="T10" s="18"/>
      <c r="U10" s="2"/>
      <c r="V10" s="2"/>
      <c r="W10" s="2"/>
      <c r="X10" s="2"/>
      <c r="Y10" s="2"/>
      <c r="Z10" s="3"/>
      <c r="AC10" s="226"/>
      <c r="AD10" s="227"/>
      <c r="AE10" s="228"/>
    </row>
    <row r="11" spans="1:31" ht="38.25" customHeight="1" x14ac:dyDescent="0.25">
      <c r="B11" s="1"/>
      <c r="C11" s="17"/>
      <c r="D11" s="17"/>
      <c r="E11" s="45"/>
      <c r="F11" s="45"/>
      <c r="G11" s="2"/>
      <c r="H11" s="2"/>
      <c r="I11" s="104">
        <v>0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4">
        <v>0</v>
      </c>
      <c r="P11" s="104">
        <v>0</v>
      </c>
      <c r="Q11" s="104">
        <f t="shared" si="0"/>
        <v>0</v>
      </c>
      <c r="R11" s="104">
        <f t="shared" si="1"/>
        <v>0</v>
      </c>
      <c r="S11" s="20"/>
      <c r="T11" s="18"/>
      <c r="U11" s="2"/>
      <c r="V11" s="2"/>
      <c r="W11" s="2"/>
      <c r="X11" s="2"/>
      <c r="Y11" s="2"/>
      <c r="Z11" s="3"/>
      <c r="AC11" s="226"/>
      <c r="AD11" s="227"/>
      <c r="AE11" s="228"/>
    </row>
    <row r="12" spans="1:31" ht="38.25" customHeight="1" x14ac:dyDescent="0.25">
      <c r="B12" s="1"/>
      <c r="C12" s="17"/>
      <c r="D12" s="17"/>
      <c r="E12" s="45"/>
      <c r="F12" s="45"/>
      <c r="G12" s="2"/>
      <c r="H12" s="2"/>
      <c r="I12" s="104">
        <v>0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4">
        <v>0</v>
      </c>
      <c r="P12" s="104">
        <v>0</v>
      </c>
      <c r="Q12" s="104">
        <f t="shared" si="0"/>
        <v>0</v>
      </c>
      <c r="R12" s="104">
        <f t="shared" si="1"/>
        <v>0</v>
      </c>
      <c r="S12" s="20"/>
      <c r="T12" s="18"/>
      <c r="U12" s="2"/>
      <c r="V12" s="2"/>
      <c r="W12" s="2"/>
      <c r="X12" s="2"/>
      <c r="Y12" s="2"/>
      <c r="Z12" s="3"/>
      <c r="AC12" s="226"/>
      <c r="AD12" s="227"/>
      <c r="AE12" s="228"/>
    </row>
    <row r="13" spans="1:31" ht="38.25" customHeight="1" x14ac:dyDescent="0.25">
      <c r="B13" s="1"/>
      <c r="C13" s="17"/>
      <c r="D13" s="17"/>
      <c r="E13" s="45"/>
      <c r="F13" s="45"/>
      <c r="G13" s="2"/>
      <c r="H13" s="2"/>
      <c r="I13" s="104">
        <v>0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4">
        <v>0</v>
      </c>
      <c r="P13" s="104">
        <v>0</v>
      </c>
      <c r="Q13" s="104">
        <f t="shared" si="0"/>
        <v>0</v>
      </c>
      <c r="R13" s="104">
        <f t="shared" si="1"/>
        <v>0</v>
      </c>
      <c r="S13" s="20"/>
      <c r="T13" s="18"/>
      <c r="U13" s="2"/>
      <c r="V13" s="2"/>
      <c r="W13" s="2"/>
      <c r="X13" s="2"/>
      <c r="Y13" s="2"/>
      <c r="Z13" s="3"/>
      <c r="AC13" s="226"/>
      <c r="AD13" s="227"/>
      <c r="AE13" s="228"/>
    </row>
    <row r="14" spans="1:31" ht="38.25" customHeight="1" x14ac:dyDescent="0.25">
      <c r="B14" s="1"/>
      <c r="C14" s="17"/>
      <c r="D14" s="17"/>
      <c r="E14" s="45"/>
      <c r="F14" s="45"/>
      <c r="G14" s="2"/>
      <c r="H14" s="2"/>
      <c r="I14" s="104">
        <v>0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4">
        <v>0</v>
      </c>
      <c r="P14" s="104">
        <v>0</v>
      </c>
      <c r="Q14" s="104">
        <f t="shared" si="0"/>
        <v>0</v>
      </c>
      <c r="R14" s="104">
        <f t="shared" si="1"/>
        <v>0</v>
      </c>
      <c r="S14" s="20"/>
      <c r="T14" s="18"/>
      <c r="U14" s="2"/>
      <c r="V14" s="2"/>
      <c r="W14" s="2"/>
      <c r="X14" s="2"/>
      <c r="Y14" s="2"/>
      <c r="Z14" s="3"/>
      <c r="AC14" s="226"/>
      <c r="AD14" s="227"/>
      <c r="AE14" s="228"/>
    </row>
    <row r="15" spans="1:31" ht="38.25" customHeight="1" x14ac:dyDescent="0.25">
      <c r="B15" s="1"/>
      <c r="C15" s="17"/>
      <c r="D15" s="17"/>
      <c r="E15" s="45"/>
      <c r="F15" s="45"/>
      <c r="G15" s="2"/>
      <c r="H15" s="2"/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4">
        <v>0</v>
      </c>
      <c r="Q15" s="104">
        <f t="shared" si="0"/>
        <v>0</v>
      </c>
      <c r="R15" s="104">
        <f t="shared" si="1"/>
        <v>0</v>
      </c>
      <c r="S15" s="20"/>
      <c r="T15" s="17"/>
      <c r="U15" s="2"/>
      <c r="V15" s="17"/>
      <c r="W15" s="17"/>
      <c r="X15" s="2"/>
      <c r="Y15" s="17"/>
      <c r="Z15" s="3"/>
      <c r="AC15" s="226"/>
      <c r="AD15" s="227"/>
      <c r="AE15" s="228"/>
    </row>
    <row r="16" spans="1:31" ht="38.25" customHeight="1" x14ac:dyDescent="0.25">
      <c r="B16" s="1"/>
      <c r="C16" s="17"/>
      <c r="D16" s="17"/>
      <c r="E16" s="45"/>
      <c r="F16" s="45"/>
      <c r="G16" s="2"/>
      <c r="H16" s="2"/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f t="shared" si="0"/>
        <v>0</v>
      </c>
      <c r="R16" s="104">
        <f t="shared" si="1"/>
        <v>0</v>
      </c>
      <c r="S16" s="20"/>
      <c r="T16" s="17"/>
      <c r="U16" s="2"/>
      <c r="V16" s="17"/>
      <c r="W16" s="17"/>
      <c r="X16" s="2"/>
      <c r="Y16" s="17"/>
      <c r="Z16" s="3"/>
      <c r="AC16" s="226"/>
      <c r="AD16" s="227"/>
      <c r="AE16" s="228"/>
    </row>
    <row r="17" spans="2:31" ht="38.25" customHeight="1" x14ac:dyDescent="0.25">
      <c r="B17" s="1"/>
      <c r="C17" s="17"/>
      <c r="D17" s="17"/>
      <c r="E17" s="45"/>
      <c r="F17" s="45"/>
      <c r="G17" s="2"/>
      <c r="H17" s="2"/>
      <c r="I17" s="104">
        <v>0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f t="shared" si="0"/>
        <v>0</v>
      </c>
      <c r="R17" s="104">
        <f t="shared" si="1"/>
        <v>0</v>
      </c>
      <c r="S17" s="20"/>
      <c r="T17" s="17"/>
      <c r="U17" s="2"/>
      <c r="V17" s="17"/>
      <c r="W17" s="17"/>
      <c r="X17" s="2"/>
      <c r="Y17" s="17"/>
      <c r="Z17" s="3"/>
      <c r="AC17" s="226"/>
      <c r="AD17" s="227"/>
      <c r="AE17" s="228"/>
    </row>
    <row r="18" spans="2:31" ht="38.25" customHeight="1" x14ac:dyDescent="0.25">
      <c r="B18" s="2"/>
      <c r="C18" s="47"/>
      <c r="D18" s="56"/>
      <c r="E18" s="48"/>
      <c r="F18" s="48"/>
      <c r="G18" s="1"/>
      <c r="H18" s="1"/>
      <c r="I18" s="104">
        <v>0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4">
        <v>0</v>
      </c>
      <c r="P18" s="104">
        <v>0</v>
      </c>
      <c r="Q18" s="104">
        <f t="shared" si="0"/>
        <v>0</v>
      </c>
      <c r="R18" s="104">
        <f t="shared" si="1"/>
        <v>0</v>
      </c>
      <c r="S18" s="18"/>
      <c r="T18" s="18"/>
      <c r="U18" s="2"/>
      <c r="V18" s="2"/>
      <c r="W18" s="2"/>
      <c r="X18" s="2"/>
      <c r="Y18" s="2"/>
      <c r="Z18" s="3"/>
      <c r="AC18" s="226"/>
      <c r="AD18" s="227"/>
      <c r="AE18" s="228"/>
    </row>
    <row r="19" spans="2:31" ht="38.25" customHeight="1" x14ac:dyDescent="0.25">
      <c r="B19" s="1"/>
      <c r="C19" s="47"/>
      <c r="D19" s="54"/>
      <c r="E19" s="48"/>
      <c r="F19" s="48"/>
      <c r="G19" s="1"/>
      <c r="H19" s="1"/>
      <c r="I19" s="104">
        <v>0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f t="shared" si="0"/>
        <v>0</v>
      </c>
      <c r="R19" s="104">
        <f t="shared" si="1"/>
        <v>0</v>
      </c>
      <c r="S19" s="20"/>
      <c r="T19" s="18"/>
      <c r="U19" s="2"/>
      <c r="V19" s="2"/>
      <c r="W19" s="2"/>
      <c r="X19" s="2"/>
      <c r="Y19" s="2"/>
      <c r="Z19" s="3"/>
      <c r="AC19" s="226"/>
      <c r="AD19" s="227"/>
      <c r="AE19" s="228"/>
    </row>
    <row r="20" spans="2:31" ht="38.25" customHeight="1" x14ac:dyDescent="0.25">
      <c r="B20" s="1"/>
      <c r="C20" s="47"/>
      <c r="D20" s="54"/>
      <c r="E20" s="48"/>
      <c r="F20" s="48"/>
      <c r="G20" s="1"/>
      <c r="H20" s="1"/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f t="shared" si="0"/>
        <v>0</v>
      </c>
      <c r="R20" s="104">
        <f t="shared" si="1"/>
        <v>0</v>
      </c>
      <c r="S20" s="20"/>
      <c r="T20" s="18"/>
      <c r="U20" s="2"/>
      <c r="V20" s="2"/>
      <c r="W20" s="2"/>
      <c r="X20" s="2"/>
      <c r="Y20" s="2"/>
      <c r="Z20" s="3"/>
      <c r="AC20" s="226"/>
      <c r="AD20" s="227"/>
      <c r="AE20" s="228"/>
    </row>
    <row r="21" spans="2:31" ht="38.25" customHeight="1" thickBot="1" x14ac:dyDescent="0.3">
      <c r="B21" s="2"/>
      <c r="C21" s="17"/>
      <c r="D21" s="17"/>
      <c r="E21" s="2"/>
      <c r="F21" s="2"/>
      <c r="G21" s="2"/>
      <c r="H21" s="2"/>
      <c r="I21" s="104">
        <v>0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f t="shared" si="0"/>
        <v>0</v>
      </c>
      <c r="R21" s="104">
        <f t="shared" si="1"/>
        <v>0</v>
      </c>
      <c r="S21" s="18"/>
      <c r="T21" s="18"/>
      <c r="U21" s="2"/>
      <c r="V21" s="2"/>
      <c r="W21" s="2"/>
      <c r="X21" s="2"/>
      <c r="Y21" s="2"/>
      <c r="Z21" s="3"/>
      <c r="AC21" s="226"/>
      <c r="AD21" s="227"/>
      <c r="AE21" s="228"/>
    </row>
    <row r="22" spans="2:31" ht="38.25" customHeight="1" thickBot="1" x14ac:dyDescent="0.3">
      <c r="B22" s="44"/>
      <c r="C22" s="59"/>
      <c r="D22" s="17"/>
      <c r="E22" s="45"/>
      <c r="F22" s="45"/>
      <c r="G22" s="2"/>
      <c r="H22" s="2"/>
      <c r="I22" s="104">
        <v>0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4">
        <v>0</v>
      </c>
      <c r="P22" s="104">
        <v>0</v>
      </c>
      <c r="Q22" s="104">
        <f t="shared" si="0"/>
        <v>0</v>
      </c>
      <c r="R22" s="104">
        <f t="shared" si="1"/>
        <v>0</v>
      </c>
      <c r="S22" s="18"/>
      <c r="T22" s="18"/>
      <c r="U22" s="2"/>
      <c r="V22" s="2"/>
      <c r="W22" s="2"/>
      <c r="X22" s="2"/>
      <c r="Y22" s="2"/>
      <c r="Z22" s="57"/>
      <c r="AC22" s="229"/>
      <c r="AD22" s="206"/>
      <c r="AE22" s="205"/>
    </row>
    <row r="23" spans="2:31" ht="38.25" customHeight="1" thickBot="1" x14ac:dyDescent="0.3">
      <c r="B23" s="44"/>
      <c r="C23" s="59"/>
      <c r="D23" s="17"/>
      <c r="E23" s="45"/>
      <c r="F23" s="45"/>
      <c r="G23" s="2"/>
      <c r="H23" s="2"/>
      <c r="I23" s="104">
        <v>0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4">
        <v>0</v>
      </c>
      <c r="P23" s="104">
        <v>0</v>
      </c>
      <c r="Q23" s="104">
        <f t="shared" si="0"/>
        <v>0</v>
      </c>
      <c r="R23" s="104">
        <f t="shared" si="1"/>
        <v>0</v>
      </c>
      <c r="S23" s="20"/>
      <c r="T23" s="18"/>
      <c r="U23" s="2"/>
      <c r="V23" s="2"/>
      <c r="W23" s="2"/>
      <c r="X23" s="2"/>
      <c r="Y23" s="2"/>
      <c r="Z23" s="58"/>
      <c r="AC23" s="229"/>
      <c r="AD23" s="206"/>
      <c r="AE23" s="205"/>
    </row>
    <row r="24" spans="2:31" ht="38.25" customHeight="1" x14ac:dyDescent="0.25">
      <c r="B24" s="2"/>
      <c r="C24" s="47"/>
      <c r="D24" s="47"/>
      <c r="E24" s="60"/>
      <c r="F24" s="60"/>
      <c r="G24" s="65"/>
      <c r="H24" s="60"/>
      <c r="I24" s="104">
        <v>0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4">
        <v>0</v>
      </c>
      <c r="P24" s="104">
        <v>0</v>
      </c>
      <c r="Q24" s="104">
        <f t="shared" si="0"/>
        <v>0</v>
      </c>
      <c r="R24" s="104">
        <f t="shared" si="1"/>
        <v>0</v>
      </c>
      <c r="S24" s="18"/>
      <c r="T24" s="18"/>
      <c r="U24" s="2"/>
      <c r="V24" s="2"/>
      <c r="W24" s="2"/>
      <c r="X24" s="2"/>
      <c r="Y24" s="2"/>
      <c r="Z24" s="3"/>
      <c r="AC24" s="229"/>
      <c r="AD24" s="206"/>
      <c r="AE24" s="205"/>
    </row>
    <row r="25" spans="2:31" ht="38.25" customHeight="1" x14ac:dyDescent="0.25">
      <c r="B25" s="1"/>
      <c r="C25" s="17"/>
      <c r="D25" s="19"/>
      <c r="E25" s="60"/>
      <c r="F25" s="60"/>
      <c r="G25" s="1"/>
      <c r="H25" s="60"/>
      <c r="I25" s="104">
        <v>0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4">
        <v>0</v>
      </c>
      <c r="P25" s="104">
        <v>0</v>
      </c>
      <c r="Q25" s="104">
        <f t="shared" si="0"/>
        <v>0</v>
      </c>
      <c r="R25" s="104">
        <f t="shared" si="1"/>
        <v>0</v>
      </c>
      <c r="S25" s="20"/>
      <c r="T25" s="18"/>
      <c r="U25" s="2"/>
      <c r="V25" s="2"/>
      <c r="W25" s="2"/>
      <c r="X25" s="2"/>
      <c r="Y25" s="2"/>
      <c r="Z25" s="3"/>
      <c r="AC25" s="229"/>
      <c r="AD25" s="206"/>
      <c r="AE25" s="205"/>
    </row>
    <row r="26" spans="2:31" ht="38.25" customHeight="1" x14ac:dyDescent="0.25">
      <c r="B26" s="61"/>
      <c r="C26" s="74"/>
      <c r="D26" s="66"/>
      <c r="E26" s="61"/>
      <c r="F26" s="61"/>
      <c r="G26" s="61"/>
      <c r="H26" s="61"/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f t="shared" si="0"/>
        <v>0</v>
      </c>
      <c r="R26" s="104">
        <f t="shared" si="1"/>
        <v>0</v>
      </c>
      <c r="S26" s="62"/>
      <c r="T26" s="62"/>
      <c r="U26" s="61"/>
      <c r="V26" s="61"/>
      <c r="W26" s="61"/>
      <c r="X26" s="61"/>
      <c r="Y26" s="61"/>
      <c r="Z26" s="75"/>
      <c r="AC26" s="229"/>
      <c r="AD26" s="206"/>
      <c r="AE26" s="205"/>
    </row>
    <row r="27" spans="2:31" ht="38.25" customHeight="1" thickBot="1" x14ac:dyDescent="0.3">
      <c r="B27" s="63"/>
      <c r="C27" s="68"/>
      <c r="D27" s="66"/>
      <c r="E27" s="67"/>
      <c r="F27" s="67"/>
      <c r="G27" s="61"/>
      <c r="H27" s="61"/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f t="shared" si="0"/>
        <v>0</v>
      </c>
      <c r="R27" s="104">
        <f t="shared" si="1"/>
        <v>0</v>
      </c>
      <c r="S27" s="73"/>
      <c r="T27" s="62"/>
      <c r="U27" s="61"/>
      <c r="V27" s="61"/>
      <c r="W27" s="61"/>
      <c r="X27" s="61"/>
      <c r="Y27" s="61"/>
      <c r="Z27" s="75"/>
      <c r="AC27" s="229"/>
      <c r="AD27" s="206"/>
      <c r="AE27" s="205"/>
    </row>
    <row r="28" spans="2:31" ht="38.25" customHeight="1" thickBot="1" x14ac:dyDescent="0.3">
      <c r="B28" s="63"/>
      <c r="C28" s="68"/>
      <c r="D28" s="66"/>
      <c r="E28" s="67"/>
      <c r="F28" s="63"/>
      <c r="G28" s="61"/>
      <c r="H28" s="61"/>
      <c r="I28" s="104">
        <v>0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4">
        <v>0</v>
      </c>
      <c r="P28" s="104">
        <v>0</v>
      </c>
      <c r="Q28" s="104">
        <f t="shared" si="0"/>
        <v>0</v>
      </c>
      <c r="R28" s="104">
        <f t="shared" si="1"/>
        <v>0</v>
      </c>
      <c r="S28" s="73"/>
      <c r="T28" s="62"/>
      <c r="U28" s="61"/>
      <c r="V28" s="61"/>
      <c r="W28" s="61"/>
      <c r="X28" s="61"/>
      <c r="Y28" s="61"/>
      <c r="Z28" s="75"/>
      <c r="AC28" s="229"/>
      <c r="AD28" s="206"/>
      <c r="AE28" s="205"/>
    </row>
    <row r="29" spans="2:31" ht="38.25" customHeight="1" x14ac:dyDescent="0.25">
      <c r="B29" s="63"/>
      <c r="C29" s="74"/>
      <c r="D29" s="66"/>
      <c r="E29" s="63"/>
      <c r="F29" s="63"/>
      <c r="G29" s="61"/>
      <c r="H29" s="61"/>
      <c r="I29" s="104">
        <v>0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4">
        <v>0</v>
      </c>
      <c r="P29" s="104">
        <v>0</v>
      </c>
      <c r="Q29" s="104">
        <f t="shared" si="0"/>
        <v>0</v>
      </c>
      <c r="R29" s="104">
        <f t="shared" si="1"/>
        <v>0</v>
      </c>
      <c r="S29" s="73"/>
      <c r="T29" s="62"/>
      <c r="U29" s="61"/>
      <c r="V29" s="61"/>
      <c r="W29" s="61"/>
      <c r="X29" s="61"/>
      <c r="Y29" s="61"/>
      <c r="Z29" s="75"/>
      <c r="AC29" s="229"/>
      <c r="AD29" s="206"/>
      <c r="AE29" s="205"/>
    </row>
    <row r="30" spans="2:31" ht="38.25" customHeight="1" x14ac:dyDescent="0.25">
      <c r="B30" s="2"/>
      <c r="C30" s="17"/>
      <c r="D30" s="17"/>
      <c r="E30" s="2"/>
      <c r="F30" s="2"/>
      <c r="G30" s="2"/>
      <c r="H30" s="2"/>
      <c r="I30" s="104">
        <v>0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4">
        <v>0</v>
      </c>
      <c r="P30" s="104">
        <v>0</v>
      </c>
      <c r="Q30" s="104">
        <f t="shared" si="0"/>
        <v>0</v>
      </c>
      <c r="R30" s="104">
        <f t="shared" si="1"/>
        <v>0</v>
      </c>
      <c r="S30" s="18"/>
      <c r="T30" s="18"/>
      <c r="U30" s="2"/>
      <c r="V30" s="2"/>
      <c r="W30" s="2"/>
      <c r="X30" s="2"/>
      <c r="Y30" s="2"/>
      <c r="Z30" s="3"/>
      <c r="AC30" s="229"/>
      <c r="AD30" s="206"/>
      <c r="AE30" s="205"/>
    </row>
    <row r="31" spans="2:31" ht="38.25" customHeight="1" x14ac:dyDescent="0.25">
      <c r="B31" s="2"/>
      <c r="C31" s="17"/>
      <c r="D31" s="17"/>
      <c r="E31" s="2"/>
      <c r="F31" s="2"/>
      <c r="G31" s="2"/>
      <c r="H31" s="2"/>
      <c r="I31" s="104">
        <v>0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4">
        <v>0</v>
      </c>
      <c r="P31" s="104">
        <v>0</v>
      </c>
      <c r="Q31" s="104">
        <f t="shared" si="0"/>
        <v>0</v>
      </c>
      <c r="R31" s="104">
        <f t="shared" si="1"/>
        <v>0</v>
      </c>
      <c r="S31" s="18"/>
      <c r="T31" s="18"/>
      <c r="U31" s="2"/>
      <c r="V31" s="2"/>
      <c r="W31" s="2"/>
      <c r="X31" s="2"/>
      <c r="Y31" s="2"/>
      <c r="Z31" s="3"/>
      <c r="AC31" s="229"/>
      <c r="AD31" s="206"/>
      <c r="AE31" s="205"/>
    </row>
    <row r="32" spans="2:31" ht="38.25" customHeight="1" x14ac:dyDescent="0.25">
      <c r="B32" s="2"/>
      <c r="C32" s="17"/>
      <c r="D32" s="17"/>
      <c r="E32" s="2"/>
      <c r="F32" s="2"/>
      <c r="G32" s="2"/>
      <c r="H32" s="2"/>
      <c r="I32" s="104">
        <v>0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4">
        <v>0</v>
      </c>
      <c r="P32" s="104">
        <v>0</v>
      </c>
      <c r="Q32" s="104">
        <f t="shared" si="0"/>
        <v>0</v>
      </c>
      <c r="R32" s="104">
        <f t="shared" si="1"/>
        <v>0</v>
      </c>
      <c r="S32" s="18"/>
      <c r="T32" s="18"/>
      <c r="U32" s="2"/>
      <c r="V32" s="2"/>
      <c r="W32" s="2"/>
      <c r="X32" s="2"/>
      <c r="Y32" s="2"/>
      <c r="Z32" s="3"/>
      <c r="AC32" s="229"/>
      <c r="AD32" s="206"/>
      <c r="AE32" s="205"/>
    </row>
    <row r="33" spans="1:31" ht="38.25" customHeight="1" x14ac:dyDescent="0.25">
      <c r="B33" s="1"/>
      <c r="C33" s="17"/>
      <c r="D33" s="17"/>
      <c r="E33" s="2"/>
      <c r="F33" s="2"/>
      <c r="G33" s="2"/>
      <c r="H33" s="2"/>
      <c r="I33" s="104">
        <v>0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4">
        <v>0</v>
      </c>
      <c r="P33" s="104">
        <v>0</v>
      </c>
      <c r="Q33" s="104">
        <f t="shared" si="0"/>
        <v>0</v>
      </c>
      <c r="R33" s="104">
        <f t="shared" si="1"/>
        <v>0</v>
      </c>
      <c r="S33" s="20"/>
      <c r="T33" s="18"/>
      <c r="U33" s="2"/>
      <c r="V33" s="2"/>
      <c r="W33" s="2"/>
      <c r="X33" s="2"/>
      <c r="Y33" s="2"/>
      <c r="Z33" s="3"/>
      <c r="AC33" s="229"/>
      <c r="AD33" s="206"/>
      <c r="AE33" s="205"/>
    </row>
    <row r="34" spans="1:31" ht="38.25" customHeight="1" x14ac:dyDescent="0.25">
      <c r="B34" s="1"/>
      <c r="C34" s="17"/>
      <c r="D34" s="17"/>
      <c r="E34" s="2"/>
      <c r="F34" s="2"/>
      <c r="G34" s="2"/>
      <c r="H34" s="2"/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f t="shared" si="0"/>
        <v>0</v>
      </c>
      <c r="R34" s="104">
        <f t="shared" si="1"/>
        <v>0</v>
      </c>
      <c r="S34" s="20"/>
      <c r="T34" s="18"/>
      <c r="U34" s="2"/>
      <c r="V34" s="2"/>
      <c r="W34" s="2"/>
      <c r="X34" s="2"/>
      <c r="Y34" s="2"/>
      <c r="Z34" s="3"/>
      <c r="AC34" s="229"/>
      <c r="AD34" s="206"/>
      <c r="AE34" s="205"/>
    </row>
    <row r="35" spans="1:31" ht="38.25" customHeight="1" x14ac:dyDescent="0.25">
      <c r="A35" s="22"/>
      <c r="B35" s="1"/>
      <c r="C35" s="17"/>
      <c r="D35" s="17"/>
      <c r="E35" s="2"/>
      <c r="F35" s="2"/>
      <c r="G35" s="2"/>
      <c r="H35" s="1"/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f t="shared" si="0"/>
        <v>0</v>
      </c>
      <c r="R35" s="104">
        <f t="shared" si="1"/>
        <v>0</v>
      </c>
      <c r="S35" s="20"/>
      <c r="T35" s="18"/>
      <c r="U35" s="2"/>
      <c r="V35" s="2"/>
      <c r="W35" s="2"/>
      <c r="X35" s="2"/>
      <c r="Y35" s="2"/>
      <c r="Z35" s="3"/>
      <c r="AC35" s="229"/>
      <c r="AD35" s="206"/>
      <c r="AE35" s="205"/>
    </row>
    <row r="36" spans="1:31" ht="38.25" customHeight="1" x14ac:dyDescent="0.25">
      <c r="A36" s="22"/>
      <c r="B36" s="1"/>
      <c r="C36" s="17"/>
      <c r="D36" s="17"/>
      <c r="E36" s="2"/>
      <c r="F36" s="2"/>
      <c r="G36" s="2"/>
      <c r="H36" s="1"/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f t="shared" si="0"/>
        <v>0</v>
      </c>
      <c r="R36" s="104">
        <f t="shared" si="1"/>
        <v>0</v>
      </c>
      <c r="S36" s="20"/>
      <c r="T36" s="18"/>
      <c r="U36" s="2"/>
      <c r="V36" s="2"/>
      <c r="W36" s="2"/>
      <c r="X36" s="2"/>
      <c r="Y36" s="2"/>
      <c r="Z36" s="3"/>
      <c r="AC36" s="229"/>
      <c r="AD36" s="206"/>
      <c r="AE36" s="205"/>
    </row>
    <row r="37" spans="1:31" ht="38.25" customHeight="1" x14ac:dyDescent="0.25">
      <c r="A37" s="22"/>
      <c r="B37" s="1"/>
      <c r="C37" s="19"/>
      <c r="D37" s="17"/>
      <c r="E37" s="2"/>
      <c r="F37" s="2"/>
      <c r="G37" s="2"/>
      <c r="H37" s="2"/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f t="shared" si="0"/>
        <v>0</v>
      </c>
      <c r="R37" s="104">
        <f t="shared" si="1"/>
        <v>0</v>
      </c>
      <c r="S37" s="20"/>
      <c r="T37" s="18"/>
      <c r="U37" s="2"/>
      <c r="V37" s="2"/>
      <c r="W37" s="2"/>
      <c r="X37" s="2"/>
      <c r="Y37" s="2"/>
      <c r="Z37" s="3"/>
      <c r="AC37" s="229"/>
      <c r="AD37" s="206"/>
      <c r="AE37" s="205"/>
    </row>
    <row r="38" spans="1:31" ht="38.25" customHeight="1" x14ac:dyDescent="0.25">
      <c r="A38" s="22"/>
      <c r="B38" s="1"/>
      <c r="C38" s="19"/>
      <c r="D38" s="17"/>
      <c r="E38" s="2"/>
      <c r="F38" s="2"/>
      <c r="G38" s="2"/>
      <c r="H38" s="1"/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f t="shared" si="0"/>
        <v>0</v>
      </c>
      <c r="R38" s="104">
        <f t="shared" si="1"/>
        <v>0</v>
      </c>
      <c r="S38" s="20"/>
      <c r="T38" s="18"/>
      <c r="U38" s="2"/>
      <c r="V38" s="2"/>
      <c r="W38" s="2"/>
      <c r="X38" s="2"/>
      <c r="Y38" s="2"/>
      <c r="Z38" s="3"/>
      <c r="AC38" s="229"/>
      <c r="AD38" s="206"/>
      <c r="AE38" s="205"/>
    </row>
    <row r="39" spans="1:31" ht="38.25" customHeight="1" x14ac:dyDescent="0.25">
      <c r="A39" s="22"/>
      <c r="B39" s="1"/>
      <c r="C39" s="19"/>
      <c r="D39" s="17"/>
      <c r="E39" s="2"/>
      <c r="F39" s="2"/>
      <c r="G39" s="2"/>
      <c r="H39" s="2"/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4">
        <v>0</v>
      </c>
      <c r="P39" s="104">
        <v>0</v>
      </c>
      <c r="Q39" s="104">
        <f t="shared" si="0"/>
        <v>0</v>
      </c>
      <c r="R39" s="104">
        <f t="shared" si="1"/>
        <v>0</v>
      </c>
      <c r="S39" s="20"/>
      <c r="T39" s="18"/>
      <c r="U39" s="2"/>
      <c r="V39" s="2"/>
      <c r="W39" s="2"/>
      <c r="X39" s="2"/>
      <c r="Y39" s="2"/>
      <c r="Z39" s="3"/>
      <c r="AC39" s="229"/>
      <c r="AD39" s="206"/>
      <c r="AE39" s="205"/>
    </row>
    <row r="40" spans="1:31" ht="38.25" customHeight="1" x14ac:dyDescent="0.25">
      <c r="A40" s="22"/>
      <c r="B40" s="1"/>
      <c r="C40" s="19"/>
      <c r="D40" s="17"/>
      <c r="E40" s="2"/>
      <c r="F40" s="2"/>
      <c r="G40" s="2"/>
      <c r="H40" s="1"/>
      <c r="I40" s="104">
        <v>0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4">
        <v>0</v>
      </c>
      <c r="P40" s="104">
        <v>0</v>
      </c>
      <c r="Q40" s="104">
        <f t="shared" si="0"/>
        <v>0</v>
      </c>
      <c r="R40" s="104">
        <f t="shared" si="1"/>
        <v>0</v>
      </c>
      <c r="S40" s="20"/>
      <c r="T40" s="18"/>
      <c r="U40" s="2"/>
      <c r="V40" s="2"/>
      <c r="W40" s="2"/>
      <c r="X40" s="2"/>
      <c r="Y40" s="2"/>
      <c r="Z40" s="3"/>
      <c r="AC40" s="229"/>
      <c r="AD40" s="206"/>
      <c r="AE40" s="205"/>
    </row>
    <row r="41" spans="1:31" ht="38.25" customHeight="1" x14ac:dyDescent="0.25">
      <c r="A41" s="22"/>
      <c r="B41" s="1"/>
      <c r="C41" s="19"/>
      <c r="D41" s="17"/>
      <c r="E41" s="2"/>
      <c r="F41" s="2"/>
      <c r="G41" s="2"/>
      <c r="H41" s="2"/>
      <c r="I41" s="104">
        <v>0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4">
        <v>0</v>
      </c>
      <c r="P41" s="104">
        <v>0</v>
      </c>
      <c r="Q41" s="104">
        <f t="shared" si="0"/>
        <v>0</v>
      </c>
      <c r="R41" s="104">
        <f t="shared" si="1"/>
        <v>0</v>
      </c>
      <c r="S41" s="20"/>
      <c r="T41" s="18"/>
      <c r="U41" s="2"/>
      <c r="V41" s="2"/>
      <c r="W41" s="2"/>
      <c r="X41" s="2"/>
      <c r="Y41" s="2"/>
      <c r="Z41" s="3"/>
      <c r="AC41" s="229"/>
      <c r="AD41" s="206"/>
      <c r="AE41" s="205"/>
    </row>
    <row r="42" spans="1:31" ht="38.25" customHeight="1" x14ac:dyDescent="0.25">
      <c r="A42" s="22"/>
      <c r="B42" s="1"/>
      <c r="C42" s="19"/>
      <c r="D42" s="17"/>
      <c r="E42" s="2"/>
      <c r="F42" s="2"/>
      <c r="G42" s="2"/>
      <c r="H42" s="2"/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4">
        <v>0</v>
      </c>
      <c r="P42" s="104">
        <v>0</v>
      </c>
      <c r="Q42" s="104">
        <f t="shared" si="0"/>
        <v>0</v>
      </c>
      <c r="R42" s="104">
        <f t="shared" si="1"/>
        <v>0</v>
      </c>
      <c r="S42" s="20"/>
      <c r="T42" s="18"/>
      <c r="U42" s="2"/>
      <c r="V42" s="2"/>
      <c r="W42" s="2"/>
      <c r="X42" s="2"/>
      <c r="Y42" s="2"/>
      <c r="Z42" s="3"/>
      <c r="AC42" s="229"/>
      <c r="AD42" s="206"/>
      <c r="AE42" s="205"/>
    </row>
    <row r="43" spans="1:31" ht="38.25" customHeight="1" x14ac:dyDescent="0.25">
      <c r="A43" s="22"/>
      <c r="B43" s="1"/>
      <c r="C43" s="19"/>
      <c r="D43" s="17"/>
      <c r="E43" s="2"/>
      <c r="F43" s="2"/>
      <c r="G43" s="2"/>
      <c r="H43" s="2"/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4">
        <v>0</v>
      </c>
      <c r="P43" s="104">
        <v>0</v>
      </c>
      <c r="Q43" s="104">
        <f t="shared" si="0"/>
        <v>0</v>
      </c>
      <c r="R43" s="104">
        <f t="shared" si="1"/>
        <v>0</v>
      </c>
      <c r="S43" s="20"/>
      <c r="T43" s="18"/>
      <c r="U43" s="2"/>
      <c r="V43" s="2"/>
      <c r="W43" s="2"/>
      <c r="X43" s="2"/>
      <c r="Y43" s="2"/>
      <c r="Z43" s="3"/>
      <c r="AC43" s="229"/>
      <c r="AD43" s="206"/>
      <c r="AE43" s="205"/>
    </row>
    <row r="44" spans="1:31" ht="38.25" customHeight="1" x14ac:dyDescent="0.25">
      <c r="A44" s="22"/>
      <c r="B44" s="1"/>
      <c r="C44" s="19"/>
      <c r="D44" s="17"/>
      <c r="E44" s="2"/>
      <c r="F44" s="2"/>
      <c r="G44" s="2"/>
      <c r="H44" s="2"/>
      <c r="I44" s="104">
        <v>0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f t="shared" si="0"/>
        <v>0</v>
      </c>
      <c r="R44" s="104">
        <f t="shared" si="1"/>
        <v>0</v>
      </c>
      <c r="S44" s="20"/>
      <c r="T44" s="18"/>
      <c r="U44" s="2"/>
      <c r="V44" s="2"/>
      <c r="W44" s="2"/>
      <c r="X44" s="2"/>
      <c r="Y44" s="2"/>
      <c r="Z44" s="3"/>
      <c r="AC44" s="229"/>
      <c r="AD44" s="206"/>
      <c r="AE44" s="205"/>
    </row>
    <row r="45" spans="1:31" ht="38.25" customHeight="1" x14ac:dyDescent="0.25">
      <c r="A45" s="22"/>
      <c r="B45" s="1"/>
      <c r="C45" s="19"/>
      <c r="D45" s="17"/>
      <c r="E45" s="2"/>
      <c r="F45" s="2"/>
      <c r="G45" s="2"/>
      <c r="H45" s="2"/>
      <c r="I45" s="104">
        <v>0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f t="shared" si="0"/>
        <v>0</v>
      </c>
      <c r="R45" s="104">
        <f t="shared" si="1"/>
        <v>0</v>
      </c>
      <c r="S45" s="20"/>
      <c r="T45" s="18"/>
      <c r="U45" s="2"/>
      <c r="V45" s="2"/>
      <c r="W45" s="2"/>
      <c r="X45" s="2"/>
      <c r="Y45" s="2"/>
      <c r="Z45" s="3"/>
      <c r="AC45" s="229"/>
      <c r="AD45" s="206"/>
      <c r="AE45" s="205"/>
    </row>
    <row r="46" spans="1:31" ht="38.25" customHeight="1" x14ac:dyDescent="0.25">
      <c r="A46" s="22"/>
      <c r="B46" s="1"/>
      <c r="C46" s="19"/>
      <c r="D46" s="17"/>
      <c r="E46" s="2"/>
      <c r="F46" s="2"/>
      <c r="G46" s="2"/>
      <c r="H46" s="2"/>
      <c r="I46" s="104">
        <v>0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f t="shared" si="0"/>
        <v>0</v>
      </c>
      <c r="R46" s="104">
        <f t="shared" si="1"/>
        <v>0</v>
      </c>
      <c r="S46" s="20"/>
      <c r="T46" s="18"/>
      <c r="U46" s="2"/>
      <c r="V46" s="2"/>
      <c r="W46" s="2"/>
      <c r="X46" s="2"/>
      <c r="Y46" s="2"/>
      <c r="Z46" s="3"/>
      <c r="AC46" s="229"/>
      <c r="AD46" s="206"/>
      <c r="AE46" s="205"/>
    </row>
    <row r="47" spans="1:31" ht="38.25" customHeight="1" x14ac:dyDescent="0.25">
      <c r="A47" s="22"/>
      <c r="B47" s="1"/>
      <c r="C47" s="19"/>
      <c r="D47" s="17"/>
      <c r="E47" s="2"/>
      <c r="F47" s="2"/>
      <c r="G47" s="2"/>
      <c r="H47" s="2"/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f t="shared" si="0"/>
        <v>0</v>
      </c>
      <c r="R47" s="104">
        <f t="shared" si="1"/>
        <v>0</v>
      </c>
      <c r="S47" s="20"/>
      <c r="T47" s="18"/>
      <c r="U47" s="2"/>
      <c r="V47" s="2"/>
      <c r="W47" s="2"/>
      <c r="X47" s="2"/>
      <c r="Y47" s="2"/>
      <c r="Z47" s="3"/>
      <c r="AC47" s="229"/>
      <c r="AD47" s="206"/>
      <c r="AE47" s="205"/>
    </row>
    <row r="48" spans="1:31" ht="38.25" customHeight="1" x14ac:dyDescent="0.25">
      <c r="B48" s="1"/>
      <c r="C48" s="19"/>
      <c r="D48" s="17"/>
      <c r="E48" s="2"/>
      <c r="F48" s="2"/>
      <c r="G48" s="2"/>
      <c r="H48" s="2"/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4">
        <v>0</v>
      </c>
      <c r="P48" s="104">
        <v>0</v>
      </c>
      <c r="Q48" s="104">
        <f t="shared" si="0"/>
        <v>0</v>
      </c>
      <c r="R48" s="104">
        <f t="shared" si="1"/>
        <v>0</v>
      </c>
      <c r="S48" s="20"/>
      <c r="T48" s="18"/>
      <c r="U48" s="2"/>
      <c r="V48" s="2"/>
      <c r="W48" s="2"/>
      <c r="X48" s="2"/>
      <c r="Y48" s="2"/>
      <c r="Z48" s="3"/>
      <c r="AC48" s="229"/>
      <c r="AD48" s="206"/>
      <c r="AE48" s="205"/>
    </row>
    <row r="49" spans="2:31" ht="38.25" customHeight="1" x14ac:dyDescent="0.25">
      <c r="B49" s="1"/>
      <c r="C49" s="19"/>
      <c r="D49" s="17"/>
      <c r="E49" s="2"/>
      <c r="F49" s="2"/>
      <c r="G49" s="2"/>
      <c r="H49" s="2"/>
      <c r="I49" s="104">
        <v>0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4">
        <v>0</v>
      </c>
      <c r="P49" s="104">
        <v>0</v>
      </c>
      <c r="Q49" s="104">
        <f t="shared" si="0"/>
        <v>0</v>
      </c>
      <c r="R49" s="104">
        <f t="shared" si="1"/>
        <v>0</v>
      </c>
      <c r="S49" s="20"/>
      <c r="T49" s="18"/>
      <c r="U49" s="2"/>
      <c r="V49" s="2"/>
      <c r="W49" s="2"/>
      <c r="X49" s="2"/>
      <c r="Y49" s="2"/>
      <c r="Z49" s="3"/>
      <c r="AC49" s="229"/>
      <c r="AD49" s="206"/>
      <c r="AE49" s="205"/>
    </row>
    <row r="50" spans="2:31" ht="54.75" customHeight="1" x14ac:dyDescent="0.25">
      <c r="B50" s="2"/>
      <c r="C50" s="17"/>
      <c r="D50" s="17"/>
      <c r="E50" s="2"/>
      <c r="F50" s="2"/>
      <c r="G50" s="2"/>
      <c r="H50" s="2"/>
      <c r="I50" s="104">
        <v>0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4">
        <v>0</v>
      </c>
      <c r="P50" s="104">
        <v>0</v>
      </c>
      <c r="Q50" s="104">
        <f t="shared" si="0"/>
        <v>0</v>
      </c>
      <c r="R50" s="104">
        <f t="shared" si="1"/>
        <v>0</v>
      </c>
      <c r="S50" s="20"/>
      <c r="T50" s="18"/>
      <c r="U50" s="2"/>
      <c r="V50" s="2"/>
      <c r="W50" s="2"/>
      <c r="X50" s="2"/>
      <c r="Y50" s="2"/>
      <c r="Z50" s="3"/>
      <c r="AC50" s="229"/>
      <c r="AD50" s="206"/>
      <c r="AE50" s="205"/>
    </row>
    <row r="51" spans="2:31" ht="51" customHeight="1" x14ac:dyDescent="0.25">
      <c r="B51" s="1"/>
      <c r="C51" s="17"/>
      <c r="D51" s="19"/>
      <c r="E51" s="1"/>
      <c r="F51" s="1"/>
      <c r="G51" s="1"/>
      <c r="H51" s="1"/>
      <c r="I51" s="104">
        <v>0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4">
        <v>0</v>
      </c>
      <c r="Q51" s="104">
        <f t="shared" si="0"/>
        <v>0</v>
      </c>
      <c r="R51" s="104">
        <f t="shared" si="1"/>
        <v>0</v>
      </c>
      <c r="S51" s="20"/>
      <c r="T51" s="18"/>
      <c r="U51" s="2"/>
      <c r="V51" s="2"/>
      <c r="W51" s="2"/>
      <c r="X51" s="2"/>
      <c r="Y51" s="2"/>
      <c r="Z51" s="3"/>
      <c r="AC51" s="229"/>
      <c r="AD51" s="206"/>
      <c r="AE51" s="205"/>
    </row>
    <row r="52" spans="2:31" ht="38.25" customHeight="1" x14ac:dyDescent="0.25">
      <c r="B52" s="1"/>
      <c r="C52" s="17"/>
      <c r="D52" s="19"/>
      <c r="E52" s="1"/>
      <c r="F52" s="1"/>
      <c r="G52" s="1"/>
      <c r="H52" s="1"/>
      <c r="I52" s="104">
        <v>0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f t="shared" si="0"/>
        <v>0</v>
      </c>
      <c r="R52" s="104">
        <f t="shared" si="1"/>
        <v>0</v>
      </c>
      <c r="S52" s="20"/>
      <c r="T52" s="18"/>
      <c r="U52" s="2"/>
      <c r="V52" s="2"/>
      <c r="W52" s="2"/>
      <c r="X52" s="2"/>
      <c r="Y52" s="2"/>
      <c r="Z52" s="3"/>
      <c r="AC52" s="229"/>
      <c r="AD52" s="206"/>
      <c r="AE52" s="205"/>
    </row>
    <row r="53" spans="2:31" ht="53.25" customHeight="1" x14ac:dyDescent="0.25">
      <c r="B53" s="1"/>
      <c r="C53" s="17"/>
      <c r="D53" s="19"/>
      <c r="E53" s="1"/>
      <c r="F53" s="1"/>
      <c r="G53" s="1"/>
      <c r="H53" s="1"/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f t="shared" si="0"/>
        <v>0</v>
      </c>
      <c r="R53" s="104">
        <f t="shared" si="1"/>
        <v>0</v>
      </c>
      <c r="S53" s="20"/>
      <c r="T53" s="18"/>
      <c r="U53" s="2"/>
      <c r="V53" s="2"/>
      <c r="W53" s="2"/>
      <c r="X53" s="2"/>
      <c r="Y53" s="2"/>
      <c r="Z53" s="3"/>
      <c r="AC53" s="229"/>
      <c r="AD53" s="206"/>
      <c r="AE53" s="205"/>
    </row>
    <row r="54" spans="2:31" ht="38.25" customHeight="1" x14ac:dyDescent="0.25">
      <c r="B54" s="1"/>
      <c r="C54" s="17"/>
      <c r="D54" s="19"/>
      <c r="E54" s="1"/>
      <c r="F54" s="1"/>
      <c r="G54" s="1"/>
      <c r="H54" s="1"/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f t="shared" si="0"/>
        <v>0</v>
      </c>
      <c r="R54" s="104">
        <f t="shared" si="1"/>
        <v>0</v>
      </c>
      <c r="S54" s="20"/>
      <c r="T54" s="18"/>
      <c r="U54" s="2"/>
      <c r="V54" s="2"/>
      <c r="W54" s="2"/>
      <c r="X54" s="2"/>
      <c r="Y54" s="2"/>
      <c r="Z54" s="3"/>
      <c r="AC54" s="229"/>
      <c r="AD54" s="206"/>
      <c r="AE54" s="205"/>
    </row>
    <row r="55" spans="2:31" ht="38.25" customHeight="1" x14ac:dyDescent="0.25">
      <c r="B55" s="1"/>
      <c r="C55" s="19"/>
      <c r="D55" s="19"/>
      <c r="E55" s="1"/>
      <c r="F55" s="1"/>
      <c r="G55" s="1"/>
      <c r="H55" s="1"/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f t="shared" si="0"/>
        <v>0</v>
      </c>
      <c r="R55" s="104">
        <f t="shared" si="1"/>
        <v>0</v>
      </c>
      <c r="S55" s="20"/>
      <c r="T55" s="18"/>
      <c r="U55" s="2"/>
      <c r="V55" s="2"/>
      <c r="W55" s="2"/>
      <c r="X55" s="2"/>
      <c r="Y55" s="2"/>
      <c r="Z55" s="3"/>
      <c r="AC55" s="229"/>
      <c r="AD55" s="206"/>
      <c r="AE55" s="205"/>
    </row>
    <row r="56" spans="2:31" ht="38.25" customHeight="1" x14ac:dyDescent="0.25">
      <c r="B56" s="1"/>
      <c r="C56" s="19"/>
      <c r="D56" s="19"/>
      <c r="E56" s="1"/>
      <c r="F56" s="1"/>
      <c r="G56" s="1"/>
      <c r="H56" s="1"/>
      <c r="I56" s="104">
        <v>0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f t="shared" si="0"/>
        <v>0</v>
      </c>
      <c r="R56" s="104">
        <f t="shared" si="1"/>
        <v>0</v>
      </c>
      <c r="S56" s="20"/>
      <c r="T56" s="18"/>
      <c r="U56" s="2"/>
      <c r="V56" s="2"/>
      <c r="W56" s="2"/>
      <c r="X56" s="2"/>
      <c r="Y56" s="2"/>
      <c r="Z56" s="3"/>
      <c r="AC56" s="229"/>
      <c r="AD56" s="206"/>
      <c r="AE56" s="205"/>
    </row>
    <row r="57" spans="2:31" ht="38.25" customHeight="1" x14ac:dyDescent="0.25">
      <c r="B57" s="1"/>
      <c r="C57" s="19"/>
      <c r="D57" s="19"/>
      <c r="E57" s="1"/>
      <c r="F57" s="1"/>
      <c r="G57" s="1"/>
      <c r="H57" s="1"/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f t="shared" si="0"/>
        <v>0</v>
      </c>
      <c r="R57" s="104">
        <f t="shared" si="1"/>
        <v>0</v>
      </c>
      <c r="S57" s="20"/>
      <c r="T57" s="18"/>
      <c r="U57" s="2"/>
      <c r="V57" s="2"/>
      <c r="W57" s="2"/>
      <c r="X57" s="2"/>
      <c r="Y57" s="2"/>
      <c r="Z57" s="3"/>
      <c r="AC57" s="229"/>
      <c r="AD57" s="206"/>
      <c r="AE57" s="205"/>
    </row>
    <row r="58" spans="2:31" ht="38.25" customHeight="1" x14ac:dyDescent="0.25">
      <c r="B58" s="1"/>
      <c r="C58" s="19"/>
      <c r="D58" s="19"/>
      <c r="E58" s="1"/>
      <c r="F58" s="1"/>
      <c r="G58" s="1"/>
      <c r="H58" s="1"/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f t="shared" si="0"/>
        <v>0</v>
      </c>
      <c r="R58" s="104">
        <f t="shared" si="1"/>
        <v>0</v>
      </c>
      <c r="S58" s="20"/>
      <c r="T58" s="18"/>
      <c r="U58" s="2"/>
      <c r="V58" s="2"/>
      <c r="W58" s="2"/>
      <c r="X58" s="2"/>
      <c r="Y58" s="2"/>
      <c r="Z58" s="3"/>
      <c r="AC58" s="229"/>
      <c r="AD58" s="206"/>
      <c r="AE58" s="205"/>
    </row>
    <row r="59" spans="2:31" ht="38.25" customHeight="1" x14ac:dyDescent="0.25">
      <c r="B59" s="1"/>
      <c r="C59" s="19"/>
      <c r="D59" s="19"/>
      <c r="E59" s="1"/>
      <c r="F59" s="1"/>
      <c r="G59" s="1"/>
      <c r="H59" s="1"/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f t="shared" si="0"/>
        <v>0</v>
      </c>
      <c r="R59" s="104">
        <f t="shared" si="1"/>
        <v>0</v>
      </c>
      <c r="S59" s="20"/>
      <c r="T59" s="18"/>
      <c r="U59" s="2"/>
      <c r="V59" s="2"/>
      <c r="W59" s="2"/>
      <c r="X59" s="2"/>
      <c r="Y59" s="2"/>
      <c r="Z59" s="3"/>
      <c r="AC59" s="229"/>
      <c r="AD59" s="206"/>
      <c r="AE59" s="205"/>
    </row>
    <row r="60" spans="2:31" ht="38.25" customHeight="1" x14ac:dyDescent="0.25">
      <c r="B60" s="1"/>
      <c r="C60" s="19"/>
      <c r="D60" s="19"/>
      <c r="E60" s="1"/>
      <c r="F60" s="1"/>
      <c r="G60" s="1"/>
      <c r="H60" s="1"/>
      <c r="I60" s="104">
        <v>0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f t="shared" si="0"/>
        <v>0</v>
      </c>
      <c r="R60" s="104">
        <f t="shared" si="1"/>
        <v>0</v>
      </c>
      <c r="S60" s="20"/>
      <c r="T60" s="18"/>
      <c r="U60" s="2"/>
      <c r="V60" s="2"/>
      <c r="W60" s="2"/>
      <c r="X60" s="2"/>
      <c r="Y60" s="2"/>
      <c r="Z60" s="3"/>
      <c r="AC60" s="229"/>
      <c r="AD60" s="206"/>
      <c r="AE60" s="205"/>
    </row>
    <row r="61" spans="2:31" ht="38.25" customHeight="1" x14ac:dyDescent="0.25">
      <c r="B61" s="1"/>
      <c r="C61" s="19"/>
      <c r="D61" s="19"/>
      <c r="E61" s="1"/>
      <c r="F61" s="1"/>
      <c r="G61" s="1"/>
      <c r="H61" s="1"/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f t="shared" si="0"/>
        <v>0</v>
      </c>
      <c r="R61" s="104">
        <f t="shared" si="1"/>
        <v>0</v>
      </c>
      <c r="S61" s="20"/>
      <c r="T61" s="18"/>
      <c r="U61" s="2"/>
      <c r="V61" s="2"/>
      <c r="W61" s="2"/>
      <c r="X61" s="2"/>
      <c r="Y61" s="2"/>
      <c r="Z61" s="3"/>
      <c r="AC61" s="229"/>
      <c r="AD61" s="206"/>
      <c r="AE61" s="205"/>
    </row>
    <row r="62" spans="2:31" ht="38.25" customHeight="1" x14ac:dyDescent="0.25">
      <c r="B62" s="1"/>
      <c r="C62" s="19"/>
      <c r="D62" s="19"/>
      <c r="E62" s="1"/>
      <c r="F62" s="1"/>
      <c r="G62" s="1"/>
      <c r="H62" s="1"/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f t="shared" si="0"/>
        <v>0</v>
      </c>
      <c r="R62" s="104">
        <f t="shared" si="1"/>
        <v>0</v>
      </c>
      <c r="S62" s="20"/>
      <c r="T62" s="18"/>
      <c r="U62" s="2"/>
      <c r="V62" s="2"/>
      <c r="W62" s="2"/>
      <c r="X62" s="2"/>
      <c r="Y62" s="2"/>
      <c r="Z62" s="3"/>
      <c r="AC62" s="229"/>
      <c r="AD62" s="206"/>
      <c r="AE62" s="205"/>
    </row>
    <row r="63" spans="2:31" ht="38.25" customHeight="1" x14ac:dyDescent="0.25">
      <c r="B63" s="1"/>
      <c r="C63" s="19"/>
      <c r="D63" s="19"/>
      <c r="E63" s="1"/>
      <c r="F63" s="1"/>
      <c r="G63" s="1"/>
      <c r="H63" s="1"/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f t="shared" si="0"/>
        <v>0</v>
      </c>
      <c r="R63" s="104">
        <f t="shared" si="1"/>
        <v>0</v>
      </c>
      <c r="S63" s="20"/>
      <c r="T63" s="18"/>
      <c r="U63" s="2"/>
      <c r="V63" s="2"/>
      <c r="W63" s="2"/>
      <c r="X63" s="2"/>
      <c r="Y63" s="2"/>
      <c r="Z63" s="3"/>
      <c r="AC63" s="229"/>
      <c r="AD63" s="206"/>
      <c r="AE63" s="205"/>
    </row>
    <row r="64" spans="2:31" ht="38.25" customHeight="1" thickBot="1" x14ac:dyDescent="0.3">
      <c r="B64" s="24"/>
      <c r="C64" s="25"/>
      <c r="D64" s="25"/>
      <c r="E64" s="24"/>
      <c r="F64" s="24"/>
      <c r="G64" s="24"/>
      <c r="H64" s="24"/>
      <c r="I64" s="104">
        <v>0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f t="shared" si="0"/>
        <v>0</v>
      </c>
      <c r="R64" s="104">
        <f t="shared" si="1"/>
        <v>0</v>
      </c>
      <c r="S64" s="26"/>
      <c r="T64" s="18"/>
      <c r="U64" s="2"/>
      <c r="V64" s="2"/>
      <c r="W64" s="2"/>
      <c r="X64" s="2"/>
      <c r="Y64" s="2"/>
      <c r="Z64" s="3"/>
      <c r="AC64" s="229"/>
      <c r="AD64" s="206"/>
      <c r="AE64" s="205"/>
    </row>
    <row r="65" spans="2:31" ht="38.25" customHeight="1" thickBot="1" x14ac:dyDescent="0.3">
      <c r="B65" s="243">
        <f>SUBTOTAL(103,Tabla28[No.])</f>
        <v>0</v>
      </c>
      <c r="C65" s="103" t="s">
        <v>6</v>
      </c>
      <c r="D65" s="98"/>
      <c r="E65" s="98"/>
      <c r="F65" s="98"/>
      <c r="G65" s="98"/>
      <c r="H65" s="98"/>
      <c r="I65" s="385">
        <f>SUBTOTAL(109,Tabla28[CUP Estatal])</f>
        <v>0</v>
      </c>
      <c r="J65" s="385">
        <f>SUBTOTAL(109,Tabla28[CUC Estatal])</f>
        <v>0</v>
      </c>
      <c r="K65" s="385">
        <f>SUBTOTAL(109,Tabla28[CUP Empres.])</f>
        <v>0</v>
      </c>
      <c r="L65" s="385">
        <f>SUBTOTAL(109,Tabla28[CUC Empres])</f>
        <v>0</v>
      </c>
      <c r="M65" s="385">
        <f>SUBTOTAL(109,Tabla28[CUP Externo])</f>
        <v>0</v>
      </c>
      <c r="N65" s="385">
        <f>SUBTOTAL(109,Tabla28[CUC Externo])</f>
        <v>0</v>
      </c>
      <c r="O65" s="385">
        <f>SUBTOTAL(109,Tabla28[CUP Otros])</f>
        <v>0</v>
      </c>
      <c r="P65" s="385">
        <f>SUBTOTAL(109,Tabla28[CUC Otros])</f>
        <v>0</v>
      </c>
      <c r="Q65" s="385">
        <f>SUBTOTAL(109,Tabla28[CUP])</f>
        <v>0</v>
      </c>
      <c r="R65" s="385">
        <f>SUBTOTAL(109,Tabla28[CUC])</f>
        <v>0</v>
      </c>
      <c r="S65" s="101">
        <f>SUBTOTAL(109,Tabla28[CUP2])</f>
        <v>0</v>
      </c>
      <c r="T65" s="101">
        <f>SUBTOTAL(109,Tabla28[CUC2])</f>
        <v>0</v>
      </c>
      <c r="U65" s="100">
        <f>SUBTOTAL(103,Tabla28[Social])</f>
        <v>0</v>
      </c>
      <c r="V65" s="100">
        <f>SUBTOTAL(103,Tabla28[Cient.])</f>
        <v>0</v>
      </c>
      <c r="W65" s="100"/>
      <c r="X65" s="100">
        <f>SUBTOTAL(103,Tabla28[Econ.])</f>
        <v>0</v>
      </c>
      <c r="Y65" s="100">
        <f>SUBTOTAL(103,Tabla28[Amb.])</f>
        <v>0</v>
      </c>
      <c r="Z65" s="100">
        <f>SUBTOTAL(103,Tabla28[Otros.])</f>
        <v>0</v>
      </c>
      <c r="AC65" s="230"/>
      <c r="AD65" s="232"/>
      <c r="AE65" s="231"/>
    </row>
    <row r="67" spans="2:31" s="28" customFormat="1" ht="38.25" customHeight="1" x14ac:dyDescent="0.25">
      <c r="B67" s="27" t="s">
        <v>9</v>
      </c>
      <c r="F67" s="27" t="s">
        <v>10</v>
      </c>
      <c r="H67" s="27" t="s">
        <v>13</v>
      </c>
      <c r="R67" s="27" t="s">
        <v>12</v>
      </c>
      <c r="S67" s="90"/>
    </row>
    <row r="68" spans="2:31" s="28" customFormat="1" ht="38.25" customHeight="1" x14ac:dyDescent="0.25">
      <c r="B68" s="27" t="s">
        <v>34</v>
      </c>
      <c r="F68" s="27" t="s">
        <v>10</v>
      </c>
      <c r="H68" s="27" t="s">
        <v>13</v>
      </c>
      <c r="R68" s="27" t="s">
        <v>12</v>
      </c>
      <c r="S68" s="90"/>
    </row>
  </sheetData>
  <mergeCells count="8">
    <mergeCell ref="U6:Z6"/>
    <mergeCell ref="U2:Z5"/>
    <mergeCell ref="Q6:R6"/>
    <mergeCell ref="S6:T6"/>
    <mergeCell ref="B4:R5"/>
    <mergeCell ref="S4:T5"/>
    <mergeCell ref="I6:P6"/>
    <mergeCell ref="B2:T3"/>
  </mergeCells>
  <pageMargins left="0.70866141732283472" right="0.31496062992125984" top="0.74803149606299213" bottom="0.74803149606299213" header="0.31496062992125984" footer="0.31496062992125984"/>
  <pageSetup paperSize="258" scale="40" orientation="landscape" horizontalDpi="200" verticalDpi="2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topLeftCell="F39" zoomScale="70" zoomScaleNormal="70" workbookViewId="0">
      <selection activeCell="O70" sqref="O70"/>
    </sheetView>
  </sheetViews>
  <sheetFormatPr baseColWidth="10" defaultColWidth="11.42578125" defaultRowHeight="15" x14ac:dyDescent="0.25"/>
  <cols>
    <col min="1" max="1" width="2" style="40" customWidth="1"/>
    <col min="2" max="2" width="6.5703125" style="40" customWidth="1"/>
    <col min="3" max="3" width="57.5703125" style="40" customWidth="1"/>
    <col min="4" max="5" width="34.7109375" style="40" customWidth="1"/>
    <col min="6" max="6" width="35" style="40" customWidth="1"/>
    <col min="7" max="7" width="15.5703125" style="40" customWidth="1"/>
    <col min="8" max="8" width="15" style="40" customWidth="1"/>
    <col min="9" max="16" width="16.85546875" style="40" customWidth="1"/>
    <col min="17" max="17" width="16.42578125" style="40" customWidth="1"/>
    <col min="18" max="19" width="11.42578125" style="40"/>
    <col min="20" max="20" width="24.140625" style="40" bestFit="1" customWidth="1"/>
    <col min="21" max="21" width="22.5703125" style="40" bestFit="1" customWidth="1"/>
    <col min="22" max="22" width="17.7109375" style="40" bestFit="1" customWidth="1"/>
    <col min="23" max="16384" width="11.42578125" style="40"/>
  </cols>
  <sheetData>
    <row r="1" spans="1:22" ht="15.75" thickBo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2" ht="21" customHeight="1" x14ac:dyDescent="0.25">
      <c r="A2" s="9"/>
      <c r="B2" s="306" t="s">
        <v>195</v>
      </c>
      <c r="C2" s="307"/>
      <c r="D2" s="307"/>
      <c r="E2" s="307"/>
      <c r="F2" s="308"/>
      <c r="G2" s="306" t="s">
        <v>191</v>
      </c>
      <c r="H2" s="307"/>
      <c r="I2" s="307"/>
      <c r="J2" s="307"/>
      <c r="K2" s="307"/>
      <c r="L2" s="307"/>
      <c r="M2" s="307"/>
      <c r="N2" s="307"/>
      <c r="O2" s="307"/>
      <c r="P2" s="307"/>
      <c r="Q2" s="308"/>
    </row>
    <row r="3" spans="1:22" ht="24" customHeight="1" thickBot="1" x14ac:dyDescent="0.3">
      <c r="A3" s="9"/>
      <c r="B3" s="312"/>
      <c r="C3" s="313"/>
      <c r="D3" s="313"/>
      <c r="E3" s="313"/>
      <c r="F3" s="314"/>
      <c r="G3" s="309"/>
      <c r="H3" s="310"/>
      <c r="I3" s="310"/>
      <c r="J3" s="310"/>
      <c r="K3" s="310"/>
      <c r="L3" s="310"/>
      <c r="M3" s="310"/>
      <c r="N3" s="310"/>
      <c r="O3" s="310"/>
      <c r="P3" s="310"/>
      <c r="Q3" s="311"/>
    </row>
    <row r="4" spans="1:22" ht="15" customHeight="1" thickBot="1" x14ac:dyDescent="0.3">
      <c r="A4" s="9"/>
      <c r="B4" s="297" t="s">
        <v>186</v>
      </c>
      <c r="C4" s="298"/>
      <c r="D4" s="298"/>
      <c r="E4" s="298"/>
      <c r="F4" s="298"/>
      <c r="G4" s="312"/>
      <c r="H4" s="313"/>
      <c r="I4" s="313"/>
      <c r="J4" s="313"/>
      <c r="K4" s="313"/>
      <c r="L4" s="313"/>
      <c r="M4" s="313"/>
      <c r="N4" s="313"/>
      <c r="O4" s="313"/>
      <c r="P4" s="313"/>
      <c r="Q4" s="314"/>
    </row>
    <row r="5" spans="1:22" ht="15.75" customHeight="1" thickBot="1" x14ac:dyDescent="0.3">
      <c r="A5" s="9"/>
      <c r="B5" s="299"/>
      <c r="C5" s="300"/>
      <c r="D5" s="300"/>
      <c r="E5" s="300"/>
      <c r="F5" s="300"/>
      <c r="G5" s="301" t="s">
        <v>125</v>
      </c>
      <c r="H5" s="302"/>
      <c r="I5" s="302"/>
      <c r="J5" s="302"/>
      <c r="K5" s="302"/>
      <c r="L5" s="302"/>
      <c r="M5" s="302"/>
      <c r="N5" s="302"/>
      <c r="O5" s="302"/>
      <c r="P5" s="302"/>
      <c r="Q5" s="303"/>
    </row>
    <row r="6" spans="1:22" s="28" customFormat="1" ht="21.75" thickBot="1" x14ac:dyDescent="0.4">
      <c r="A6" s="9"/>
      <c r="B6" s="335" t="s">
        <v>60</v>
      </c>
      <c r="C6" s="336"/>
      <c r="D6" s="336"/>
      <c r="E6" s="336"/>
      <c r="F6" s="337"/>
      <c r="G6" s="329" t="s">
        <v>3</v>
      </c>
      <c r="H6" s="330"/>
      <c r="I6" s="329" t="s">
        <v>4</v>
      </c>
      <c r="J6" s="330"/>
      <c r="K6" s="329" t="s">
        <v>169</v>
      </c>
      <c r="L6" s="330"/>
      <c r="M6" s="329" t="s">
        <v>5</v>
      </c>
      <c r="N6" s="330"/>
      <c r="O6" s="164" t="s">
        <v>98</v>
      </c>
      <c r="P6" s="164" t="s">
        <v>170</v>
      </c>
      <c r="Q6" s="94" t="s">
        <v>6</v>
      </c>
    </row>
    <row r="7" spans="1:22" ht="20.25" customHeight="1" thickBot="1" x14ac:dyDescent="0.3">
      <c r="A7" s="12"/>
      <c r="B7" s="41" t="s">
        <v>2</v>
      </c>
      <c r="C7" s="13" t="s">
        <v>32</v>
      </c>
      <c r="D7" s="13" t="s">
        <v>14</v>
      </c>
      <c r="E7" s="13" t="s">
        <v>171</v>
      </c>
      <c r="F7" s="13" t="s">
        <v>33</v>
      </c>
      <c r="G7" s="13" t="s">
        <v>20</v>
      </c>
      <c r="H7" s="13" t="s">
        <v>19</v>
      </c>
      <c r="I7" s="13" t="s">
        <v>22</v>
      </c>
      <c r="J7" s="13" t="s">
        <v>21</v>
      </c>
      <c r="K7" s="13" t="s">
        <v>40</v>
      </c>
      <c r="L7" s="13" t="s">
        <v>41</v>
      </c>
      <c r="M7" s="13" t="s">
        <v>84</v>
      </c>
      <c r="N7" s="13" t="s">
        <v>85</v>
      </c>
      <c r="O7" s="13" t="s">
        <v>86</v>
      </c>
      <c r="P7" s="13" t="s">
        <v>87</v>
      </c>
      <c r="Q7" s="16" t="s">
        <v>18</v>
      </c>
      <c r="T7" s="220" t="s">
        <v>164</v>
      </c>
      <c r="U7" s="221" t="s">
        <v>165</v>
      </c>
      <c r="V7" s="222" t="s">
        <v>161</v>
      </c>
    </row>
    <row r="8" spans="1:22" ht="15" customHeight="1" x14ac:dyDescent="0.25">
      <c r="A8" s="9"/>
      <c r="B8" s="2"/>
      <c r="C8" s="46"/>
      <c r="D8" s="93"/>
      <c r="E8" s="93"/>
      <c r="F8" s="93"/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f t="shared" ref="O8:O69" si="0">SUM(G8,I8,K8,M8)</f>
        <v>0</v>
      </c>
      <c r="P8" s="18">
        <f t="shared" ref="P8:P69" si="1">SUM(H8,J8,L8,N8)</f>
        <v>0</v>
      </c>
      <c r="Q8" s="8">
        <f>SUM(Tabla24610[[#This Row],[CUP5]:[CUC5]])</f>
        <v>0</v>
      </c>
      <c r="T8" s="223"/>
      <c r="U8" s="224"/>
      <c r="V8" s="225"/>
    </row>
    <row r="9" spans="1:22" ht="15" customHeight="1" x14ac:dyDescent="0.25">
      <c r="A9" s="9"/>
      <c r="B9" s="1"/>
      <c r="C9" s="47"/>
      <c r="D9" s="93"/>
      <c r="E9" s="93"/>
      <c r="F9" s="93"/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f t="shared" si="0"/>
        <v>0</v>
      </c>
      <c r="P9" s="18">
        <f t="shared" si="1"/>
        <v>0</v>
      </c>
      <c r="Q9" s="8">
        <f>SUM(Tabla24610[[#This Row],[CUP5]:[CUC5]])</f>
        <v>0</v>
      </c>
      <c r="T9" s="226"/>
      <c r="U9" s="227"/>
      <c r="V9" s="228"/>
    </row>
    <row r="10" spans="1:22" ht="15" customHeight="1" x14ac:dyDescent="0.25">
      <c r="A10" s="9"/>
      <c r="B10" s="1"/>
      <c r="C10" s="47"/>
      <c r="D10" s="93"/>
      <c r="E10" s="93"/>
      <c r="F10" s="93"/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f t="shared" si="0"/>
        <v>0</v>
      </c>
      <c r="P10" s="18">
        <f t="shared" si="1"/>
        <v>0</v>
      </c>
      <c r="Q10" s="8">
        <f>SUM(Tabla24610[[#This Row],[CUP5]:[CUC5]])</f>
        <v>0</v>
      </c>
      <c r="T10" s="226"/>
      <c r="U10" s="227"/>
      <c r="V10" s="228"/>
    </row>
    <row r="11" spans="1:22" ht="15" customHeight="1" x14ac:dyDescent="0.25">
      <c r="A11" s="9"/>
      <c r="B11" s="1"/>
      <c r="C11" s="47"/>
      <c r="D11" s="93"/>
      <c r="E11" s="93"/>
      <c r="F11" s="93"/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f t="shared" si="0"/>
        <v>0</v>
      </c>
      <c r="P11" s="18">
        <f t="shared" si="1"/>
        <v>0</v>
      </c>
      <c r="Q11" s="8">
        <f>SUM(Tabla24610[[#This Row],[CUP5]:[CUC5]])</f>
        <v>0</v>
      </c>
      <c r="T11" s="226"/>
      <c r="U11" s="227"/>
      <c r="V11" s="228"/>
    </row>
    <row r="12" spans="1:22" ht="15" customHeight="1" x14ac:dyDescent="0.25">
      <c r="A12" s="9"/>
      <c r="B12" s="2"/>
      <c r="C12" s="54"/>
      <c r="D12" s="54"/>
      <c r="E12" s="54"/>
      <c r="F12" s="54"/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f t="shared" si="0"/>
        <v>0</v>
      </c>
      <c r="P12" s="18">
        <f t="shared" si="1"/>
        <v>0</v>
      </c>
      <c r="Q12" s="8">
        <f>SUM(Tabla24610[[#This Row],[CUP5]:[CUC5]])</f>
        <v>0</v>
      </c>
      <c r="T12" s="226"/>
      <c r="U12" s="227"/>
      <c r="V12" s="228"/>
    </row>
    <row r="13" spans="1:22" ht="15" customHeight="1" x14ac:dyDescent="0.25">
      <c r="A13" s="9"/>
      <c r="B13" s="1"/>
      <c r="C13" s="51"/>
      <c r="D13" s="54"/>
      <c r="E13" s="54"/>
      <c r="F13" s="56"/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f t="shared" si="0"/>
        <v>0</v>
      </c>
      <c r="P13" s="18">
        <f t="shared" si="1"/>
        <v>0</v>
      </c>
      <c r="Q13" s="8">
        <f>SUM(Tabla24610[[#This Row],[CUP5]:[CUC5]])</f>
        <v>0</v>
      </c>
      <c r="T13" s="226"/>
      <c r="U13" s="227"/>
      <c r="V13" s="228"/>
    </row>
    <row r="14" spans="1:22" ht="15" customHeight="1" x14ac:dyDescent="0.25">
      <c r="A14" s="9"/>
      <c r="B14" s="1"/>
      <c r="C14" s="51"/>
      <c r="D14" s="54"/>
      <c r="E14" s="54"/>
      <c r="F14" s="54"/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f t="shared" si="0"/>
        <v>0</v>
      </c>
      <c r="P14" s="18">
        <f t="shared" si="1"/>
        <v>0</v>
      </c>
      <c r="Q14" s="8">
        <f>SUM(Tabla24610[[#This Row],[CUP5]:[CUC5]])</f>
        <v>0</v>
      </c>
      <c r="T14" s="226"/>
      <c r="U14" s="227"/>
      <c r="V14" s="228"/>
    </row>
    <row r="15" spans="1:22" ht="15" customHeight="1" x14ac:dyDescent="0.25">
      <c r="A15" s="9"/>
      <c r="B15" s="1"/>
      <c r="C15" s="17"/>
      <c r="D15" s="19"/>
      <c r="E15" s="19"/>
      <c r="F15" s="19"/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f t="shared" si="0"/>
        <v>0</v>
      </c>
      <c r="P15" s="18">
        <f t="shared" si="1"/>
        <v>0</v>
      </c>
      <c r="Q15" s="8">
        <f>SUM(Tabla24610[[#This Row],[CUP5]:[CUC5]])</f>
        <v>0</v>
      </c>
      <c r="T15" s="226"/>
      <c r="U15" s="227"/>
      <c r="V15" s="228"/>
    </row>
    <row r="16" spans="1:22" ht="15" customHeight="1" x14ac:dyDescent="0.25">
      <c r="A16" s="9"/>
      <c r="B16" s="2"/>
      <c r="C16" s="17"/>
      <c r="D16" s="17"/>
      <c r="E16" s="17"/>
      <c r="F16" s="17"/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f t="shared" si="0"/>
        <v>0</v>
      </c>
      <c r="P16" s="18">
        <f t="shared" si="1"/>
        <v>0</v>
      </c>
      <c r="Q16" s="8">
        <f>SUM(Tabla24610[[#This Row],[CUP5]:[CUC5]])</f>
        <v>0</v>
      </c>
      <c r="T16" s="226"/>
      <c r="U16" s="227"/>
      <c r="V16" s="228"/>
    </row>
    <row r="17" spans="1:22" ht="15" customHeight="1" x14ac:dyDescent="0.25">
      <c r="A17" s="9"/>
      <c r="B17" s="1"/>
      <c r="C17" s="17"/>
      <c r="D17" s="17"/>
      <c r="E17" s="17"/>
      <c r="F17" s="17"/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f t="shared" si="0"/>
        <v>0</v>
      </c>
      <c r="P17" s="18">
        <f t="shared" si="1"/>
        <v>0</v>
      </c>
      <c r="Q17" s="8">
        <f>SUM(Tabla24610[[#This Row],[CUP5]:[CUC5]])</f>
        <v>0</v>
      </c>
      <c r="T17" s="226"/>
      <c r="U17" s="227"/>
      <c r="V17" s="228"/>
    </row>
    <row r="18" spans="1:22" ht="15" customHeight="1" x14ac:dyDescent="0.25">
      <c r="A18" s="9"/>
      <c r="B18" s="2"/>
      <c r="C18" s="17"/>
      <c r="D18" s="17"/>
      <c r="E18" s="17"/>
      <c r="F18" s="17"/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f t="shared" si="0"/>
        <v>0</v>
      </c>
      <c r="P18" s="18">
        <f t="shared" si="1"/>
        <v>0</v>
      </c>
      <c r="Q18" s="8">
        <f>SUM(Tabla24610[[#This Row],[CUP5]:[CUC5]])</f>
        <v>0</v>
      </c>
      <c r="T18" s="226"/>
      <c r="U18" s="227"/>
      <c r="V18" s="228"/>
    </row>
    <row r="19" spans="1:22" ht="15" customHeight="1" x14ac:dyDescent="0.25">
      <c r="A19" s="9"/>
      <c r="B19" s="1"/>
      <c r="C19" s="17"/>
      <c r="D19" s="19"/>
      <c r="E19" s="19"/>
      <c r="F19" s="19"/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f t="shared" si="0"/>
        <v>0</v>
      </c>
      <c r="P19" s="18">
        <f t="shared" si="1"/>
        <v>0</v>
      </c>
      <c r="Q19" s="8">
        <f>SUM(Tabla24610[[#This Row],[CUP5]:[CUC5]])</f>
        <v>0</v>
      </c>
      <c r="T19" s="226"/>
      <c r="U19" s="227"/>
      <c r="V19" s="228"/>
    </row>
    <row r="20" spans="1:22" ht="15.75" customHeight="1" x14ac:dyDescent="0.25">
      <c r="A20" s="9"/>
      <c r="B20" s="69"/>
      <c r="C20" s="70"/>
      <c r="D20" s="70"/>
      <c r="E20" s="70"/>
      <c r="F20" s="70"/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f t="shared" si="0"/>
        <v>0</v>
      </c>
      <c r="P20" s="18">
        <f t="shared" si="1"/>
        <v>0</v>
      </c>
      <c r="Q20" s="8">
        <f>SUM(Tabla24610[[#This Row],[CUP5]:[CUC5]])</f>
        <v>0</v>
      </c>
      <c r="T20" s="226"/>
      <c r="U20" s="227"/>
      <c r="V20" s="228"/>
    </row>
    <row r="21" spans="1:22" ht="15.75" customHeight="1" x14ac:dyDescent="0.25">
      <c r="A21" s="9"/>
      <c r="B21" s="71"/>
      <c r="C21" s="72"/>
      <c r="D21" s="70"/>
      <c r="E21" s="70"/>
      <c r="F21" s="70"/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f t="shared" si="0"/>
        <v>0</v>
      </c>
      <c r="P21" s="18">
        <f t="shared" si="1"/>
        <v>0</v>
      </c>
      <c r="Q21" s="8">
        <f>SUM(Tabla24610[[#This Row],[CUP5]:[CUC5]])</f>
        <v>0</v>
      </c>
      <c r="T21" s="226"/>
      <c r="U21" s="227"/>
      <c r="V21" s="228"/>
    </row>
    <row r="22" spans="1:22" ht="15.75" customHeight="1" x14ac:dyDescent="0.25">
      <c r="A22" s="9"/>
      <c r="B22" s="71"/>
      <c r="C22" s="72"/>
      <c r="D22" s="70"/>
      <c r="E22" s="70"/>
      <c r="F22" s="70"/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f t="shared" si="0"/>
        <v>0</v>
      </c>
      <c r="P22" s="18">
        <f t="shared" si="1"/>
        <v>0</v>
      </c>
      <c r="Q22" s="8">
        <f>SUM(Tabla24610[[#This Row],[CUP5]:[CUC5]])</f>
        <v>0</v>
      </c>
      <c r="T22" s="236"/>
      <c r="U22" s="240"/>
      <c r="V22" s="238"/>
    </row>
    <row r="23" spans="1:22" x14ac:dyDescent="0.25">
      <c r="A23" s="9"/>
      <c r="B23" s="1"/>
      <c r="C23" s="17"/>
      <c r="D23" s="17"/>
      <c r="E23" s="17"/>
      <c r="F23" s="17"/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f t="shared" si="0"/>
        <v>0</v>
      </c>
      <c r="P23" s="18">
        <f t="shared" si="1"/>
        <v>0</v>
      </c>
      <c r="Q23" s="8">
        <f>SUM(Tabla24610[[#This Row],[CUP5]:[CUC5]])</f>
        <v>0</v>
      </c>
      <c r="T23" s="236"/>
      <c r="U23" s="240"/>
      <c r="V23" s="238"/>
    </row>
    <row r="24" spans="1:22" x14ac:dyDescent="0.25">
      <c r="A24" s="9"/>
      <c r="B24" s="1"/>
      <c r="C24" s="17"/>
      <c r="D24" s="17"/>
      <c r="E24" s="17"/>
      <c r="F24" s="17"/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f t="shared" si="0"/>
        <v>0</v>
      </c>
      <c r="P24" s="18">
        <f t="shared" si="1"/>
        <v>0</v>
      </c>
      <c r="Q24" s="8">
        <f>SUM(Tabla24610[[#This Row],[CUP5]:[CUC5]])</f>
        <v>0</v>
      </c>
      <c r="T24" s="236"/>
      <c r="U24" s="240"/>
      <c r="V24" s="238"/>
    </row>
    <row r="25" spans="1:22" x14ac:dyDescent="0.25">
      <c r="A25" s="9"/>
      <c r="B25" s="1"/>
      <c r="C25" s="17"/>
      <c r="D25" s="17"/>
      <c r="E25" s="17"/>
      <c r="F25" s="17"/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f t="shared" si="0"/>
        <v>0</v>
      </c>
      <c r="P25" s="18">
        <f t="shared" si="1"/>
        <v>0</v>
      </c>
      <c r="Q25" s="8">
        <f>SUM(Tabla24610[[#This Row],[CUP5]:[CUC5]])</f>
        <v>0</v>
      </c>
      <c r="T25" s="236"/>
      <c r="U25" s="240"/>
      <c r="V25" s="238"/>
    </row>
    <row r="26" spans="1:22" x14ac:dyDescent="0.25">
      <c r="A26" s="9"/>
      <c r="B26" s="1"/>
      <c r="C26" s="17"/>
      <c r="D26" s="17"/>
      <c r="E26" s="17"/>
      <c r="F26" s="17"/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f t="shared" si="0"/>
        <v>0</v>
      </c>
      <c r="P26" s="18">
        <f t="shared" si="1"/>
        <v>0</v>
      </c>
      <c r="Q26" s="8">
        <f>SUM(Tabla24610[[#This Row],[CUP5]:[CUC5]])</f>
        <v>0</v>
      </c>
      <c r="T26" s="236"/>
      <c r="U26" s="240"/>
      <c r="V26" s="238"/>
    </row>
    <row r="27" spans="1:22" x14ac:dyDescent="0.25">
      <c r="A27" s="9"/>
      <c r="B27" s="1"/>
      <c r="C27" s="17"/>
      <c r="D27" s="17"/>
      <c r="E27" s="17"/>
      <c r="F27" s="17"/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f t="shared" si="0"/>
        <v>0</v>
      </c>
      <c r="P27" s="18">
        <f t="shared" si="1"/>
        <v>0</v>
      </c>
      <c r="Q27" s="8">
        <f>SUM(Tabla24610[[#This Row],[CUP5]:[CUC5]])</f>
        <v>0</v>
      </c>
      <c r="T27" s="236"/>
      <c r="U27" s="240"/>
      <c r="V27" s="238"/>
    </row>
    <row r="28" spans="1:22" ht="15" customHeight="1" x14ac:dyDescent="0.25">
      <c r="A28" s="9"/>
      <c r="B28" s="2"/>
      <c r="C28" s="17"/>
      <c r="D28" s="17"/>
      <c r="E28" s="17"/>
      <c r="F28" s="17"/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f t="shared" si="0"/>
        <v>0</v>
      </c>
      <c r="P28" s="18">
        <f t="shared" si="1"/>
        <v>0</v>
      </c>
      <c r="Q28" s="8">
        <f>SUM(Tabla24610[[#This Row],[CUP5]:[CUC5]])</f>
        <v>0</v>
      </c>
      <c r="T28" s="236"/>
      <c r="U28" s="240"/>
      <c r="V28" s="238"/>
    </row>
    <row r="29" spans="1:22" ht="15" customHeight="1" x14ac:dyDescent="0.25">
      <c r="A29" s="9"/>
      <c r="B29" s="1"/>
      <c r="C29" s="17"/>
      <c r="D29" s="19"/>
      <c r="E29" s="19"/>
      <c r="F29" s="19"/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f t="shared" si="0"/>
        <v>0</v>
      </c>
      <c r="P29" s="18">
        <f t="shared" si="1"/>
        <v>0</v>
      </c>
      <c r="Q29" s="8">
        <f>SUM(Tabla24610[[#This Row],[CUP5]:[CUC5]])</f>
        <v>0</v>
      </c>
      <c r="T29" s="236"/>
      <c r="U29" s="240"/>
      <c r="V29" s="238"/>
    </row>
    <row r="30" spans="1:22" ht="15" customHeight="1" x14ac:dyDescent="0.25">
      <c r="A30" s="9"/>
      <c r="B30" s="1"/>
      <c r="C30" s="17"/>
      <c r="D30" s="19"/>
      <c r="E30" s="19"/>
      <c r="F30" s="19"/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f t="shared" si="0"/>
        <v>0</v>
      </c>
      <c r="P30" s="18">
        <f t="shared" si="1"/>
        <v>0</v>
      </c>
      <c r="Q30" s="8">
        <f>SUM(Tabla24610[[#This Row],[CUP5]:[CUC5]])</f>
        <v>0</v>
      </c>
      <c r="T30" s="236"/>
      <c r="U30" s="240"/>
      <c r="V30" s="238"/>
    </row>
    <row r="31" spans="1:22" ht="15" customHeight="1" x14ac:dyDescent="0.25">
      <c r="A31" s="9"/>
      <c r="B31" s="2"/>
      <c r="C31" s="17"/>
      <c r="D31" s="17"/>
      <c r="E31" s="17"/>
      <c r="F31" s="17"/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f t="shared" si="0"/>
        <v>0</v>
      </c>
      <c r="P31" s="18">
        <f t="shared" si="1"/>
        <v>0</v>
      </c>
      <c r="Q31" s="8">
        <f>SUM(Tabla24610[[#This Row],[CUP5]:[CUC5]])</f>
        <v>0</v>
      </c>
      <c r="T31" s="236"/>
      <c r="U31" s="240"/>
      <c r="V31" s="238"/>
    </row>
    <row r="32" spans="1:22" ht="15" customHeight="1" x14ac:dyDescent="0.25">
      <c r="A32" s="9"/>
      <c r="B32" s="1"/>
      <c r="C32" s="17"/>
      <c r="D32" s="19"/>
      <c r="E32" s="19"/>
      <c r="F32" s="19"/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f t="shared" si="0"/>
        <v>0</v>
      </c>
      <c r="P32" s="18">
        <f t="shared" si="1"/>
        <v>0</v>
      </c>
      <c r="Q32" s="8">
        <f>SUM(Tabla24610[[#This Row],[CUP5]:[CUC5]])</f>
        <v>0</v>
      </c>
      <c r="T32" s="236"/>
      <c r="U32" s="240"/>
      <c r="V32" s="238"/>
    </row>
    <row r="33" spans="1:22" ht="15" customHeight="1" x14ac:dyDescent="0.25">
      <c r="A33" s="9"/>
      <c r="B33" s="1"/>
      <c r="C33" s="17"/>
      <c r="D33" s="19"/>
      <c r="E33" s="19"/>
      <c r="F33" s="19"/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f t="shared" si="0"/>
        <v>0</v>
      </c>
      <c r="P33" s="18">
        <f t="shared" si="1"/>
        <v>0</v>
      </c>
      <c r="Q33" s="8">
        <f>SUM(Tabla24610[[#This Row],[CUP5]:[CUC5]])</f>
        <v>0</v>
      </c>
      <c r="T33" s="236"/>
      <c r="U33" s="240"/>
      <c r="V33" s="238"/>
    </row>
    <row r="34" spans="1:22" ht="15" customHeight="1" x14ac:dyDescent="0.25">
      <c r="A34" s="9"/>
      <c r="B34" s="60"/>
      <c r="C34" s="46"/>
      <c r="D34" s="46"/>
      <c r="E34" s="46"/>
      <c r="F34" s="46"/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f t="shared" si="0"/>
        <v>0</v>
      </c>
      <c r="P34" s="18">
        <f t="shared" si="1"/>
        <v>0</v>
      </c>
      <c r="Q34" s="8">
        <f>SUM(Tabla24610[[#This Row],[CUP5]:[CUC5]])</f>
        <v>0</v>
      </c>
      <c r="T34" s="236"/>
      <c r="U34" s="240"/>
      <c r="V34" s="238"/>
    </row>
    <row r="35" spans="1:22" ht="15" customHeight="1" x14ac:dyDescent="0.25">
      <c r="A35" s="22"/>
      <c r="B35" s="1"/>
      <c r="C35" s="17"/>
      <c r="D35" s="46"/>
      <c r="E35" s="46"/>
      <c r="F35" s="46"/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f t="shared" si="0"/>
        <v>0</v>
      </c>
      <c r="P35" s="18">
        <f t="shared" si="1"/>
        <v>0</v>
      </c>
      <c r="Q35" s="8">
        <f>SUM(Tabla24610[[#This Row],[CUP5]:[CUC5]])</f>
        <v>0</v>
      </c>
      <c r="T35" s="236"/>
      <c r="U35" s="240"/>
      <c r="V35" s="238"/>
    </row>
    <row r="36" spans="1:22" ht="15" customHeight="1" x14ac:dyDescent="0.25">
      <c r="A36" s="22"/>
      <c r="B36" s="1"/>
      <c r="C36" s="17"/>
      <c r="D36" s="46"/>
      <c r="E36" s="46"/>
      <c r="F36" s="46"/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f t="shared" si="0"/>
        <v>0</v>
      </c>
      <c r="P36" s="18">
        <f t="shared" si="1"/>
        <v>0</v>
      </c>
      <c r="Q36" s="8">
        <f>SUM(Tabla24610[[#This Row],[CUP5]:[CUC5]])</f>
        <v>0</v>
      </c>
      <c r="T36" s="236"/>
      <c r="U36" s="240"/>
      <c r="V36" s="238"/>
    </row>
    <row r="37" spans="1:22" ht="15.75" customHeight="1" x14ac:dyDescent="0.25">
      <c r="A37" s="22"/>
      <c r="B37" s="60"/>
      <c r="C37" s="70"/>
      <c r="D37" s="70"/>
      <c r="E37" s="70"/>
      <c r="F37" s="46"/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f t="shared" si="0"/>
        <v>0</v>
      </c>
      <c r="P37" s="18">
        <f t="shared" si="1"/>
        <v>0</v>
      </c>
      <c r="Q37" s="8">
        <f>SUM(Tabla24610[[#This Row],[CUP5]:[CUC5]])</f>
        <v>0</v>
      </c>
      <c r="T37" s="236"/>
      <c r="U37" s="240"/>
      <c r="V37" s="238"/>
    </row>
    <row r="38" spans="1:22" ht="15.75" customHeight="1" x14ac:dyDescent="0.25">
      <c r="A38" s="22"/>
      <c r="B38" s="65"/>
      <c r="C38" s="72"/>
      <c r="D38" s="72"/>
      <c r="E38" s="72"/>
      <c r="F38" s="47"/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f t="shared" si="0"/>
        <v>0</v>
      </c>
      <c r="P38" s="18">
        <f t="shared" si="1"/>
        <v>0</v>
      </c>
      <c r="Q38" s="8">
        <f>SUM(Tabla24610[[#This Row],[CUP5]:[CUC5]])</f>
        <v>0</v>
      </c>
      <c r="T38" s="236"/>
      <c r="U38" s="240"/>
      <c r="V38" s="238"/>
    </row>
    <row r="39" spans="1:22" ht="15.75" customHeight="1" x14ac:dyDescent="0.25">
      <c r="A39" s="22"/>
      <c r="B39" s="65"/>
      <c r="C39" s="77"/>
      <c r="D39" s="77"/>
      <c r="E39" s="77"/>
      <c r="F39" s="47"/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f t="shared" si="0"/>
        <v>0</v>
      </c>
      <c r="P39" s="18">
        <f t="shared" si="1"/>
        <v>0</v>
      </c>
      <c r="Q39" s="8">
        <f>SUM(Tabla24610[[#This Row],[CUP5]:[CUC5]])</f>
        <v>0</v>
      </c>
      <c r="T39" s="236"/>
      <c r="U39" s="240"/>
      <c r="V39" s="238"/>
    </row>
    <row r="40" spans="1:22" ht="15" customHeight="1" x14ac:dyDescent="0.25">
      <c r="A40" s="22"/>
      <c r="B40" s="1"/>
      <c r="C40" s="19"/>
      <c r="D40" s="17"/>
      <c r="E40" s="17"/>
      <c r="F40" s="17"/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f t="shared" si="0"/>
        <v>0</v>
      </c>
      <c r="P40" s="18">
        <f t="shared" si="1"/>
        <v>0</v>
      </c>
      <c r="Q40" s="8">
        <f>SUM(Tabla24610[[#This Row],[CUP5]:[CUC5]])</f>
        <v>0</v>
      </c>
      <c r="T40" s="236"/>
      <c r="U40" s="240"/>
      <c r="V40" s="238"/>
    </row>
    <row r="41" spans="1:22" ht="15" customHeight="1" x14ac:dyDescent="0.25">
      <c r="A41" s="22"/>
      <c r="B41" s="2"/>
      <c r="C41" s="17"/>
      <c r="D41" s="17"/>
      <c r="E41" s="17"/>
      <c r="F41" s="17"/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f t="shared" si="0"/>
        <v>0</v>
      </c>
      <c r="P41" s="18">
        <f t="shared" si="1"/>
        <v>0</v>
      </c>
      <c r="Q41" s="8">
        <f>SUM(Tabla24610[[#This Row],[CUP5]:[CUC5]])</f>
        <v>0</v>
      </c>
      <c r="T41" s="236"/>
      <c r="U41" s="240"/>
      <c r="V41" s="238"/>
    </row>
    <row r="42" spans="1:22" ht="15" customHeight="1" x14ac:dyDescent="0.25">
      <c r="A42" s="22"/>
      <c r="B42" s="1"/>
      <c r="C42" s="17"/>
      <c r="D42" s="19"/>
      <c r="E42" s="19"/>
      <c r="F42" s="19"/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f t="shared" si="0"/>
        <v>0</v>
      </c>
      <c r="P42" s="18">
        <f t="shared" si="1"/>
        <v>0</v>
      </c>
      <c r="Q42" s="8">
        <f>SUM(Tabla24610[[#This Row],[CUP5]:[CUC5]])</f>
        <v>0</v>
      </c>
      <c r="T42" s="236"/>
      <c r="U42" s="240"/>
      <c r="V42" s="238"/>
    </row>
    <row r="43" spans="1:22" ht="15" customHeight="1" x14ac:dyDescent="0.25">
      <c r="A43" s="22"/>
      <c r="B43" s="1"/>
      <c r="C43" s="17"/>
      <c r="D43" s="19"/>
      <c r="E43" s="19"/>
      <c r="F43" s="19"/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f t="shared" si="0"/>
        <v>0</v>
      </c>
      <c r="P43" s="18">
        <f t="shared" si="1"/>
        <v>0</v>
      </c>
      <c r="Q43" s="8">
        <f>SUM(Tabla24610[[#This Row],[CUP5]:[CUC5]])</f>
        <v>0</v>
      </c>
      <c r="T43" s="236"/>
      <c r="U43" s="240"/>
      <c r="V43" s="238"/>
    </row>
    <row r="44" spans="1:22" ht="15" customHeight="1" x14ac:dyDescent="0.25">
      <c r="A44" s="22"/>
      <c r="B44" s="1"/>
      <c r="C44" s="17"/>
      <c r="D44" s="19"/>
      <c r="E44" s="19"/>
      <c r="F44" s="19"/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f t="shared" si="0"/>
        <v>0</v>
      </c>
      <c r="P44" s="18">
        <f t="shared" si="1"/>
        <v>0</v>
      </c>
      <c r="Q44" s="8">
        <f>SUM(Tabla24610[[#This Row],[CUP5]:[CUC5]])</f>
        <v>0</v>
      </c>
      <c r="T44" s="236"/>
      <c r="U44" s="240"/>
      <c r="V44" s="238"/>
    </row>
    <row r="45" spans="1:22" ht="15" customHeight="1" x14ac:dyDescent="0.25">
      <c r="A45" s="22"/>
      <c r="B45" s="1"/>
      <c r="C45" s="19"/>
      <c r="D45" s="19"/>
      <c r="E45" s="19"/>
      <c r="F45" s="19"/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f t="shared" si="0"/>
        <v>0</v>
      </c>
      <c r="P45" s="18">
        <f t="shared" si="1"/>
        <v>0</v>
      </c>
      <c r="Q45" s="8">
        <f>SUM(Tabla24610[[#This Row],[CUP5]:[CUC5]])</f>
        <v>0</v>
      </c>
      <c r="T45" s="236"/>
      <c r="U45" s="240"/>
      <c r="V45" s="238"/>
    </row>
    <row r="46" spans="1:22" ht="15" customHeight="1" x14ac:dyDescent="0.25">
      <c r="A46" s="22"/>
      <c r="B46" s="2"/>
      <c r="C46" s="46"/>
      <c r="D46" s="46"/>
      <c r="E46" s="46"/>
      <c r="F46" s="46"/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f t="shared" si="0"/>
        <v>0</v>
      </c>
      <c r="P46" s="18">
        <f t="shared" si="1"/>
        <v>0</v>
      </c>
      <c r="Q46" s="8">
        <f>SUM(Tabla24610[[#This Row],[CUP5]:[CUC5]])</f>
        <v>0</v>
      </c>
      <c r="T46" s="236"/>
      <c r="U46" s="240"/>
      <c r="V46" s="238"/>
    </row>
    <row r="47" spans="1:22" ht="15" customHeight="1" x14ac:dyDescent="0.25">
      <c r="A47" s="22"/>
      <c r="B47" s="1"/>
      <c r="C47" s="47"/>
      <c r="D47" s="46"/>
      <c r="E47" s="46"/>
      <c r="F47" s="46"/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f t="shared" si="0"/>
        <v>0</v>
      </c>
      <c r="P47" s="18">
        <f t="shared" si="1"/>
        <v>0</v>
      </c>
      <c r="Q47" s="8">
        <f>SUM(Tabla24610[[#This Row],[CUP5]:[CUC5]])</f>
        <v>0</v>
      </c>
      <c r="T47" s="236"/>
      <c r="U47" s="240"/>
      <c r="V47" s="238"/>
    </row>
    <row r="48" spans="1:22" ht="15" customHeight="1" x14ac:dyDescent="0.25">
      <c r="A48" s="22"/>
      <c r="B48" s="1"/>
      <c r="C48" s="47"/>
      <c r="D48" s="46"/>
      <c r="E48" s="46"/>
      <c r="F48" s="83"/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f t="shared" si="0"/>
        <v>0</v>
      </c>
      <c r="P48" s="18">
        <f t="shared" si="1"/>
        <v>0</v>
      </c>
      <c r="Q48" s="8">
        <f>SUM(Tabla24610[[#This Row],[CUP5]:[CUC5]])</f>
        <v>0</v>
      </c>
      <c r="T48" s="236"/>
      <c r="U48" s="240"/>
      <c r="V48" s="238"/>
    </row>
    <row r="49" spans="1:22" ht="15" customHeight="1" x14ac:dyDescent="0.25">
      <c r="A49" s="9"/>
      <c r="B49" s="1"/>
      <c r="C49" s="47"/>
      <c r="D49" s="47"/>
      <c r="E49" s="47"/>
      <c r="F49" s="47"/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f t="shared" si="0"/>
        <v>0</v>
      </c>
      <c r="P49" s="18">
        <f t="shared" si="1"/>
        <v>0</v>
      </c>
      <c r="Q49" s="8">
        <f>SUM(Tabla24610[[#This Row],[CUP5]:[CUC5]])</f>
        <v>0</v>
      </c>
      <c r="T49" s="236"/>
      <c r="U49" s="240"/>
      <c r="V49" s="238"/>
    </row>
    <row r="50" spans="1:22" ht="15" customHeight="1" x14ac:dyDescent="0.25">
      <c r="A50" s="9"/>
      <c r="B50" s="2"/>
      <c r="C50" s="17"/>
      <c r="D50" s="17"/>
      <c r="E50" s="17"/>
      <c r="F50" s="17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f t="shared" si="0"/>
        <v>0</v>
      </c>
      <c r="P50" s="18">
        <f t="shared" si="1"/>
        <v>0</v>
      </c>
      <c r="Q50" s="8">
        <f>SUM(Tabla24610[[#This Row],[CUP5]:[CUC5]])</f>
        <v>0</v>
      </c>
      <c r="T50" s="236"/>
      <c r="U50" s="240"/>
      <c r="V50" s="238"/>
    </row>
    <row r="51" spans="1:22" ht="15" customHeight="1" x14ac:dyDescent="0.25">
      <c r="A51" s="9"/>
      <c r="B51" s="2"/>
      <c r="C51" s="17"/>
      <c r="D51" s="17"/>
      <c r="E51" s="17"/>
      <c r="F51" s="17"/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f t="shared" si="0"/>
        <v>0</v>
      </c>
      <c r="P51" s="18">
        <f t="shared" si="1"/>
        <v>0</v>
      </c>
      <c r="Q51" s="8">
        <f>SUM(Tabla24610[[#This Row],[CUP5]:[CUC5]])</f>
        <v>0</v>
      </c>
      <c r="T51" s="236"/>
      <c r="U51" s="240"/>
      <c r="V51" s="238"/>
    </row>
    <row r="52" spans="1:22" ht="15" customHeight="1" x14ac:dyDescent="0.25">
      <c r="A52" s="9"/>
      <c r="B52" s="2"/>
      <c r="C52" s="17"/>
      <c r="D52" s="17"/>
      <c r="E52" s="17"/>
      <c r="F52" s="17"/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f t="shared" si="0"/>
        <v>0</v>
      </c>
      <c r="P52" s="18">
        <f t="shared" si="1"/>
        <v>0</v>
      </c>
      <c r="Q52" s="8">
        <f>SUM(Tabla24610[[#This Row],[CUP5]:[CUC5]])</f>
        <v>0</v>
      </c>
      <c r="T52" s="236"/>
      <c r="U52" s="240"/>
      <c r="V52" s="238"/>
    </row>
    <row r="53" spans="1:22" ht="15" customHeight="1" x14ac:dyDescent="0.25">
      <c r="A53" s="9"/>
      <c r="B53" s="1"/>
      <c r="C53" s="17"/>
      <c r="D53" s="19"/>
      <c r="E53" s="19"/>
      <c r="F53" s="19"/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f t="shared" si="0"/>
        <v>0</v>
      </c>
      <c r="P53" s="18">
        <f t="shared" si="1"/>
        <v>0</v>
      </c>
      <c r="Q53" s="8">
        <f>SUM(Tabla24610[[#This Row],[CUP5]:[CUC5]])</f>
        <v>0</v>
      </c>
      <c r="T53" s="236"/>
      <c r="U53" s="240"/>
      <c r="V53" s="238"/>
    </row>
    <row r="54" spans="1:22" ht="15" customHeight="1" x14ac:dyDescent="0.25">
      <c r="A54" s="9"/>
      <c r="B54" s="1"/>
      <c r="C54" s="17"/>
      <c r="D54" s="19"/>
      <c r="E54" s="19"/>
      <c r="F54" s="19"/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f t="shared" si="0"/>
        <v>0</v>
      </c>
      <c r="P54" s="18">
        <f t="shared" si="1"/>
        <v>0</v>
      </c>
      <c r="Q54" s="8">
        <f>SUM(Tabla24610[[#This Row],[CUP5]:[CUC5]])</f>
        <v>0</v>
      </c>
      <c r="T54" s="236"/>
      <c r="U54" s="240"/>
      <c r="V54" s="238"/>
    </row>
    <row r="55" spans="1:22" ht="15" customHeight="1" x14ac:dyDescent="0.25">
      <c r="A55" s="9"/>
      <c r="B55" s="1"/>
      <c r="C55" s="17"/>
      <c r="D55" s="19"/>
      <c r="E55" s="19"/>
      <c r="F55" s="19"/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f t="shared" si="0"/>
        <v>0</v>
      </c>
      <c r="P55" s="18">
        <f t="shared" si="1"/>
        <v>0</v>
      </c>
      <c r="Q55" s="8">
        <f>SUM(Tabla24610[[#This Row],[CUP5]:[CUC5]])</f>
        <v>0</v>
      </c>
      <c r="T55" s="236"/>
      <c r="U55" s="240"/>
      <c r="V55" s="238"/>
    </row>
    <row r="56" spans="1:22" ht="15" customHeight="1" x14ac:dyDescent="0.25">
      <c r="A56" s="9"/>
      <c r="B56" s="1"/>
      <c r="C56" s="17"/>
      <c r="D56" s="19"/>
      <c r="E56" s="19"/>
      <c r="F56" s="19"/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f t="shared" si="0"/>
        <v>0</v>
      </c>
      <c r="P56" s="18">
        <f t="shared" si="1"/>
        <v>0</v>
      </c>
      <c r="Q56" s="8">
        <f>SUM(Tabla24610[[#This Row],[CUP5]:[CUC5]])</f>
        <v>0</v>
      </c>
      <c r="T56" s="236"/>
      <c r="U56" s="240"/>
      <c r="V56" s="238"/>
    </row>
    <row r="57" spans="1:22" ht="15" customHeight="1" x14ac:dyDescent="0.25">
      <c r="A57" s="9"/>
      <c r="B57" s="1"/>
      <c r="C57" s="19"/>
      <c r="D57" s="19"/>
      <c r="E57" s="19"/>
      <c r="F57" s="19"/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f t="shared" si="0"/>
        <v>0</v>
      </c>
      <c r="P57" s="18">
        <f t="shared" si="1"/>
        <v>0</v>
      </c>
      <c r="Q57" s="8">
        <f>SUM(Tabla24610[[#This Row],[CUP5]:[CUC5]])</f>
        <v>0</v>
      </c>
      <c r="T57" s="236"/>
      <c r="U57" s="240"/>
      <c r="V57" s="238"/>
    </row>
    <row r="58" spans="1:22" ht="15" customHeight="1" x14ac:dyDescent="0.25">
      <c r="A58" s="9"/>
      <c r="B58" s="2"/>
      <c r="C58" s="85"/>
      <c r="D58" s="85"/>
      <c r="E58" s="85"/>
      <c r="F58" s="85"/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f t="shared" si="0"/>
        <v>0</v>
      </c>
      <c r="P58" s="18">
        <f t="shared" si="1"/>
        <v>0</v>
      </c>
      <c r="Q58" s="8">
        <f>SUM(Tabla24610[[#This Row],[CUP5]:[CUC5]])</f>
        <v>0</v>
      </c>
      <c r="T58" s="236"/>
      <c r="U58" s="240"/>
      <c r="V58" s="238"/>
    </row>
    <row r="59" spans="1:22" ht="15" customHeight="1" x14ac:dyDescent="0.25">
      <c r="A59" s="9"/>
      <c r="B59" s="1"/>
      <c r="C59" s="86"/>
      <c r="D59" s="86"/>
      <c r="E59" s="86"/>
      <c r="F59" s="86"/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f t="shared" si="0"/>
        <v>0</v>
      </c>
      <c r="P59" s="18">
        <f t="shared" si="1"/>
        <v>0</v>
      </c>
      <c r="Q59" s="8">
        <f>SUM(Tabla24610[[#This Row],[CUP5]:[CUC5]])</f>
        <v>0</v>
      </c>
      <c r="T59" s="236"/>
      <c r="U59" s="240"/>
      <c r="V59" s="238"/>
    </row>
    <row r="60" spans="1:22" ht="15" customHeight="1" x14ac:dyDescent="0.25">
      <c r="A60" s="9"/>
      <c r="B60" s="2"/>
      <c r="C60" s="46"/>
      <c r="D60" s="17"/>
      <c r="E60" s="17"/>
      <c r="F60" s="17"/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f t="shared" si="0"/>
        <v>0</v>
      </c>
      <c r="P60" s="18">
        <f t="shared" si="1"/>
        <v>0</v>
      </c>
      <c r="Q60" s="8">
        <f>SUM(Tabla24610[[#This Row],[CUP5]:[CUC5]])</f>
        <v>0</v>
      </c>
      <c r="T60" s="236"/>
      <c r="U60" s="240"/>
      <c r="V60" s="238"/>
    </row>
    <row r="61" spans="1:22" ht="15" customHeight="1" x14ac:dyDescent="0.25">
      <c r="A61" s="9"/>
      <c r="B61" s="2"/>
      <c r="C61" s="46"/>
      <c r="D61" s="19"/>
      <c r="E61" s="19"/>
      <c r="F61" s="19"/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f t="shared" si="0"/>
        <v>0</v>
      </c>
      <c r="P61" s="18">
        <f t="shared" si="1"/>
        <v>0</v>
      </c>
      <c r="Q61" s="8">
        <f>SUM(Tabla24610[[#This Row],[CUP5]:[CUC5]])</f>
        <v>0</v>
      </c>
      <c r="T61" s="236"/>
      <c r="U61" s="240"/>
      <c r="V61" s="238"/>
    </row>
    <row r="62" spans="1:22" ht="15" customHeight="1" x14ac:dyDescent="0.25">
      <c r="A62" s="9"/>
      <c r="B62" s="2"/>
      <c r="C62" s="46"/>
      <c r="D62" s="19"/>
      <c r="E62" s="19"/>
      <c r="F62" s="19"/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f t="shared" si="0"/>
        <v>0</v>
      </c>
      <c r="P62" s="18">
        <f t="shared" si="1"/>
        <v>0</v>
      </c>
      <c r="Q62" s="8">
        <f>SUM(Tabla24610[[#This Row],[CUP5]:[CUC5]])</f>
        <v>0</v>
      </c>
      <c r="T62" s="236"/>
      <c r="U62" s="240"/>
      <c r="V62" s="238"/>
    </row>
    <row r="63" spans="1:22" ht="15" customHeight="1" x14ac:dyDescent="0.25">
      <c r="A63" s="9"/>
      <c r="B63" s="2"/>
      <c r="C63" s="46"/>
      <c r="D63" s="88"/>
      <c r="E63" s="88"/>
      <c r="F63" s="19"/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f t="shared" si="0"/>
        <v>0</v>
      </c>
      <c r="P63" s="18">
        <f t="shared" si="1"/>
        <v>0</v>
      </c>
      <c r="Q63" s="8">
        <f>SUM(Tabla24610[[#This Row],[CUP5]:[CUC5]])</f>
        <v>0</v>
      </c>
      <c r="T63" s="236"/>
      <c r="U63" s="240"/>
      <c r="V63" s="238"/>
    </row>
    <row r="64" spans="1:22" x14ac:dyDescent="0.25">
      <c r="A64" s="9"/>
      <c r="B64" s="2"/>
      <c r="C64" s="46"/>
      <c r="D64" s="88"/>
      <c r="E64" s="76"/>
      <c r="F64" s="17"/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f t="shared" si="0"/>
        <v>0</v>
      </c>
      <c r="P64" s="18">
        <f t="shared" si="1"/>
        <v>0</v>
      </c>
      <c r="Q64" s="8">
        <f>SUM(Tabla24610[[#This Row],[CUP5]:[CUC5]])</f>
        <v>0</v>
      </c>
      <c r="T64" s="236"/>
      <c r="U64" s="240"/>
      <c r="V64" s="238"/>
    </row>
    <row r="65" spans="1:22" x14ac:dyDescent="0.25">
      <c r="A65" s="9"/>
      <c r="B65" s="2"/>
      <c r="C65" s="46"/>
      <c r="D65" s="88"/>
      <c r="E65" s="88"/>
      <c r="F65" s="19"/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f t="shared" si="0"/>
        <v>0</v>
      </c>
      <c r="P65" s="18">
        <f t="shared" si="1"/>
        <v>0</v>
      </c>
      <c r="Q65" s="8">
        <f>SUM(Tabla24610[[#This Row],[CUP5]:[CUC5]])</f>
        <v>0</v>
      </c>
      <c r="T65" s="236"/>
      <c r="U65" s="240"/>
      <c r="V65" s="238"/>
    </row>
    <row r="66" spans="1:22" x14ac:dyDescent="0.25">
      <c r="A66" s="9"/>
      <c r="B66" s="2"/>
      <c r="C66" s="46"/>
      <c r="D66" s="17"/>
      <c r="E66" s="17"/>
      <c r="F66" s="17"/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f t="shared" si="0"/>
        <v>0</v>
      </c>
      <c r="P66" s="18">
        <f t="shared" si="1"/>
        <v>0</v>
      </c>
      <c r="Q66" s="8">
        <f>SUM(Tabla24610[[#This Row],[CUP5]:[CUC5]])</f>
        <v>0</v>
      </c>
      <c r="T66" s="236"/>
      <c r="U66" s="240"/>
      <c r="V66" s="238"/>
    </row>
    <row r="67" spans="1:22" x14ac:dyDescent="0.25">
      <c r="A67" s="9"/>
      <c r="B67" s="1"/>
      <c r="C67" s="17"/>
      <c r="D67" s="19"/>
      <c r="E67" s="19"/>
      <c r="F67" s="19"/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f t="shared" si="0"/>
        <v>0</v>
      </c>
      <c r="P67" s="18">
        <f t="shared" si="1"/>
        <v>0</v>
      </c>
      <c r="Q67" s="8">
        <f>SUM(Tabla24610[[#This Row],[CUP5]:[CUC5]])</f>
        <v>0</v>
      </c>
      <c r="R67" s="43"/>
      <c r="T67" s="236"/>
      <c r="U67" s="240"/>
      <c r="V67" s="238"/>
    </row>
    <row r="68" spans="1:22" x14ac:dyDescent="0.25">
      <c r="A68" s="9"/>
      <c r="B68" s="1"/>
      <c r="C68" s="17"/>
      <c r="D68" s="19"/>
      <c r="E68" s="19"/>
      <c r="F68" s="19"/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f t="shared" si="0"/>
        <v>0</v>
      </c>
      <c r="P68" s="18">
        <f t="shared" si="1"/>
        <v>0</v>
      </c>
      <c r="Q68" s="8">
        <f>SUM(Tabla24610[[#This Row],[CUP5]:[CUC5]])</f>
        <v>0</v>
      </c>
      <c r="T68" s="236"/>
      <c r="U68" s="240"/>
      <c r="V68" s="238"/>
    </row>
    <row r="69" spans="1:22" ht="15.75" thickBot="1" x14ac:dyDescent="0.3">
      <c r="A69" s="9"/>
      <c r="B69" s="96"/>
      <c r="C69" s="78"/>
      <c r="D69" s="97"/>
      <c r="E69" s="97"/>
      <c r="F69" s="97"/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f t="shared" si="0"/>
        <v>0</v>
      </c>
      <c r="P69" s="18">
        <f t="shared" si="1"/>
        <v>0</v>
      </c>
      <c r="Q69" s="8">
        <f>SUM(Tabla24610[[#This Row],[CUP5]:[CUC5]])</f>
        <v>0</v>
      </c>
      <c r="T69" s="236"/>
      <c r="U69" s="240"/>
      <c r="V69" s="238"/>
    </row>
    <row r="70" spans="1:22" ht="15.75" thickBot="1" x14ac:dyDescent="0.3">
      <c r="A70" s="9"/>
      <c r="B70" s="243">
        <f>SUBTOTAL(103,Tabla24610[No.])</f>
        <v>0</v>
      </c>
      <c r="C70" s="103" t="s">
        <v>6</v>
      </c>
      <c r="D70" s="98"/>
      <c r="E70" s="98"/>
      <c r="F70" s="98"/>
      <c r="G70" s="101">
        <f>SUBTOTAL(109,Tabla24610[CUP])</f>
        <v>0</v>
      </c>
      <c r="H70" s="101">
        <f>SUBTOTAL(109,Tabla24610[CUC])</f>
        <v>0</v>
      </c>
      <c r="I70" s="101">
        <f>SUBTOTAL(109,Tabla24610[CUP2])</f>
        <v>0</v>
      </c>
      <c r="J70" s="101">
        <f>SUBTOTAL(109,Tabla24610[CUC2])</f>
        <v>0</v>
      </c>
      <c r="K70" s="101">
        <f>SUBTOTAL(109,Tabla24610[CUP3])</f>
        <v>0</v>
      </c>
      <c r="L70" s="101">
        <f>SUBTOTAL(109,Tabla24610[CUC3])</f>
        <v>0</v>
      </c>
      <c r="M70" s="101">
        <f>SUBTOTAL(109,Tabla24610[CUP4])</f>
        <v>0</v>
      </c>
      <c r="N70" s="101">
        <f>SUBTOTAL(109,Tabla24610[CUC4])</f>
        <v>0</v>
      </c>
      <c r="O70" s="101">
        <f>SUBTOTAL(109,Tabla24610[CUP5])</f>
        <v>0</v>
      </c>
      <c r="P70" s="101">
        <f>SUBTOTAL(109,Tabla24610[CUC5])</f>
        <v>0</v>
      </c>
      <c r="Q70" s="101">
        <f>SUBTOTAL(109,Tabla24610[M.Total])</f>
        <v>0</v>
      </c>
      <c r="T70" s="237"/>
      <c r="U70" s="241"/>
      <c r="V70" s="239"/>
    </row>
    <row r="71" spans="1:22" x14ac:dyDescent="0.25">
      <c r="A71" s="9"/>
      <c r="B71" s="27" t="s">
        <v>9</v>
      </c>
      <c r="C71" s="9"/>
      <c r="D71" s="9"/>
      <c r="E71" s="9"/>
      <c r="F71" s="9"/>
      <c r="G71" s="9"/>
      <c r="H71" s="9"/>
      <c r="I71" s="35" t="s">
        <v>11</v>
      </c>
      <c r="J71" s="35"/>
      <c r="K71" s="35"/>
      <c r="L71" s="35"/>
      <c r="M71" s="35"/>
      <c r="N71" s="35"/>
      <c r="O71" s="35"/>
      <c r="P71" s="35"/>
      <c r="Q71" s="9"/>
    </row>
    <row r="72" spans="1:22" x14ac:dyDescent="0.25">
      <c r="B72" s="27" t="s">
        <v>34</v>
      </c>
      <c r="C72" s="9"/>
      <c r="D72" s="9"/>
      <c r="E72" s="9"/>
      <c r="F72" s="9"/>
      <c r="G72" s="9"/>
      <c r="H72" s="9"/>
      <c r="I72" s="35" t="s">
        <v>11</v>
      </c>
      <c r="J72" s="35"/>
      <c r="K72" s="35"/>
      <c r="L72" s="35"/>
      <c r="M72" s="35"/>
      <c r="N72" s="35"/>
      <c r="O72" s="35"/>
      <c r="P72" s="35"/>
      <c r="Q72" s="9"/>
    </row>
    <row r="73" spans="1:22" x14ac:dyDescent="0.2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</sheetData>
  <mergeCells count="9">
    <mergeCell ref="B2:F3"/>
    <mergeCell ref="G2:Q4"/>
    <mergeCell ref="G5:Q5"/>
    <mergeCell ref="I6:J6"/>
    <mergeCell ref="B6:F6"/>
    <mergeCell ref="G6:H6"/>
    <mergeCell ref="B4:F5"/>
    <mergeCell ref="M6:N6"/>
    <mergeCell ref="K6:L6"/>
  </mergeCells>
  <pageMargins left="0.70866141732283472" right="0.70866141732283472" top="0.74803149606299213" bottom="0.74803149606299213" header="0.31496062992125984" footer="0.31496062992125984"/>
  <pageSetup paperSize="258" scale="40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Modelo CTI-1 PAPN</vt:lpstr>
      <vt:lpstr>Modelo CTI-1 PAPS</vt:lpstr>
      <vt:lpstr>Modelo CTI-1 PAPT</vt:lpstr>
      <vt:lpstr>Modelo CTI-1 PNAP</vt:lpstr>
      <vt:lpstr>Modelo CTI 2 SERVICIOS</vt:lpstr>
      <vt:lpstr>Modelo CTI 3 PROD. ESP.</vt:lpstr>
      <vt:lpstr>Modelo CTI 4 Trans.Tecn.</vt:lpstr>
      <vt:lpstr>Modelo CTI 5 GENERALIZAC</vt:lpstr>
      <vt:lpstr>Modelo CTI 6 OTRAS ACT</vt:lpstr>
      <vt:lpstr>Modelo CTI 7</vt:lpstr>
      <vt:lpstr>Modelo CTI 8</vt:lpstr>
    </vt:vector>
  </TitlesOfParts>
  <Company>Citma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Perez</dc:creator>
  <cp:lastModifiedBy>HOME</cp:lastModifiedBy>
  <cp:lastPrinted>2018-06-22T19:25:42Z</cp:lastPrinted>
  <dcterms:created xsi:type="dcterms:W3CDTF">2017-03-15T15:14:01Z</dcterms:created>
  <dcterms:modified xsi:type="dcterms:W3CDTF">2020-05-26T16:52:40Z</dcterms:modified>
</cp:coreProperties>
</file>