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520" windowHeight="5460" activeTab="7"/>
  </bookViews>
  <sheets>
    <sheet name="INCA" sheetId="1" r:id="rId1"/>
    <sheet name="UO" sheetId="2" r:id="rId2"/>
    <sheet name="CPN UH" sheetId="3" r:id="rId3"/>
    <sheet name="BIOPLANTAS" sheetId="4" r:id="rId4"/>
    <sheet name="UDG" sheetId="5" r:id="rId5"/>
    <sheet name="UNAH" sheetId="6" r:id="rId6"/>
    <sheet name="UDM" sheetId="7" r:id="rId7"/>
    <sheet name="GLOBAL" sheetId="8" r:id="rId8"/>
  </sheets>
  <calcPr calcId="124519"/>
</workbook>
</file>

<file path=xl/calcChain.xml><?xml version="1.0" encoding="utf-8"?>
<calcChain xmlns="http://schemas.openxmlformats.org/spreadsheetml/2006/main">
  <c r="B5" i="8"/>
  <c r="J17" i="6"/>
  <c r="H17"/>
  <c r="F17"/>
  <c r="D17"/>
  <c r="B17"/>
  <c r="E5" i="8"/>
  <c r="F5"/>
  <c r="G5"/>
  <c r="H5"/>
  <c r="I5"/>
  <c r="J5"/>
  <c r="K5"/>
  <c r="M5"/>
  <c r="E6"/>
  <c r="G6"/>
  <c r="I6"/>
  <c r="K6"/>
  <c r="M6"/>
  <c r="E7"/>
  <c r="G7"/>
  <c r="I7"/>
  <c r="K7"/>
  <c r="M7"/>
  <c r="E8"/>
  <c r="G8"/>
  <c r="I8"/>
  <c r="K8"/>
  <c r="M8"/>
  <c r="E9"/>
  <c r="G9"/>
  <c r="I9"/>
  <c r="K9"/>
  <c r="M9"/>
  <c r="E10"/>
  <c r="F10"/>
  <c r="G10"/>
  <c r="H10"/>
  <c r="I10"/>
  <c r="J10"/>
  <c r="K10"/>
  <c r="L10"/>
  <c r="M10"/>
  <c r="E11"/>
  <c r="F11"/>
  <c r="G11"/>
  <c r="H11"/>
  <c r="I11"/>
  <c r="J11"/>
  <c r="K11"/>
  <c r="L11"/>
  <c r="M11"/>
  <c r="E12"/>
  <c r="F12"/>
  <c r="G12"/>
  <c r="H12"/>
  <c r="I12"/>
  <c r="J12"/>
  <c r="K12"/>
  <c r="L12"/>
  <c r="M12"/>
  <c r="E13"/>
  <c r="G13"/>
  <c r="I13"/>
  <c r="K13"/>
  <c r="M13"/>
  <c r="E14"/>
  <c r="G14"/>
  <c r="I14"/>
  <c r="K14"/>
  <c r="M14"/>
  <c r="E15"/>
  <c r="F15"/>
  <c r="G15"/>
  <c r="H15"/>
  <c r="I15"/>
  <c r="J15"/>
  <c r="K15"/>
  <c r="L15"/>
  <c r="M15"/>
  <c r="E16"/>
  <c r="F16"/>
  <c r="G16"/>
  <c r="H16"/>
  <c r="I16"/>
  <c r="J16"/>
  <c r="K16"/>
  <c r="L16"/>
  <c r="M16"/>
  <c r="E17"/>
  <c r="G17"/>
  <c r="I17"/>
  <c r="K17"/>
  <c r="M17"/>
  <c r="F4"/>
  <c r="G4"/>
  <c r="H4"/>
  <c r="I4"/>
  <c r="J4"/>
  <c r="K4"/>
  <c r="M4"/>
  <c r="D5"/>
  <c r="D10"/>
  <c r="D11"/>
  <c r="D12"/>
  <c r="D15"/>
  <c r="D16"/>
  <c r="E4"/>
  <c r="B10"/>
  <c r="B11"/>
  <c r="B12"/>
  <c r="B15"/>
  <c r="B16"/>
  <c r="C13"/>
  <c r="C14"/>
  <c r="C15"/>
  <c r="C16"/>
  <c r="C17"/>
  <c r="C5"/>
  <c r="C6"/>
  <c r="C7"/>
  <c r="C8"/>
  <c r="C9"/>
  <c r="C10"/>
  <c r="C11"/>
  <c r="C12"/>
  <c r="C4"/>
  <c r="H14" i="7"/>
  <c r="F14"/>
  <c r="D14"/>
  <c r="B14"/>
  <c r="H17"/>
  <c r="F17"/>
  <c r="D17"/>
  <c r="B17"/>
  <c r="J13"/>
  <c r="J14" s="1"/>
  <c r="J17" s="1"/>
  <c r="H13"/>
  <c r="F13"/>
  <c r="D13"/>
  <c r="B13"/>
  <c r="L13" i="6"/>
  <c r="L14" s="1"/>
  <c r="J13"/>
  <c r="J14" s="1"/>
  <c r="H13"/>
  <c r="H14" s="1"/>
  <c r="F13"/>
  <c r="F14" s="1"/>
  <c r="D13"/>
  <c r="D14" s="1"/>
  <c r="B14"/>
  <c r="L17" s="1"/>
  <c r="B13"/>
  <c r="L13" i="5"/>
  <c r="J13"/>
  <c r="H13"/>
  <c r="F13"/>
  <c r="D13"/>
  <c r="B13"/>
  <c r="J17" i="4"/>
  <c r="H17"/>
  <c r="F17"/>
  <c r="D17"/>
  <c r="B17"/>
  <c r="J14"/>
  <c r="H14"/>
  <c r="F14"/>
  <c r="D14"/>
  <c r="B14"/>
  <c r="J13"/>
  <c r="H13"/>
  <c r="F13"/>
  <c r="D13"/>
  <c r="B13"/>
  <c r="J9"/>
  <c r="H9"/>
  <c r="F9"/>
  <c r="D9"/>
  <c r="B9"/>
  <c r="J8"/>
  <c r="H8"/>
  <c r="F8"/>
  <c r="D8"/>
  <c r="B8"/>
  <c r="J7"/>
  <c r="H7"/>
  <c r="F7"/>
  <c r="D7"/>
  <c r="B7"/>
  <c r="L5"/>
  <c r="L6"/>
  <c r="L10"/>
  <c r="L11"/>
  <c r="L12"/>
  <c r="L14"/>
  <c r="L15"/>
  <c r="L16"/>
  <c r="L17"/>
  <c r="L4"/>
  <c r="J6"/>
  <c r="H6"/>
  <c r="F6"/>
  <c r="D6"/>
  <c r="B6"/>
  <c r="M17" i="1"/>
  <c r="K17"/>
  <c r="I17"/>
  <c r="G17"/>
  <c r="E17"/>
  <c r="C17"/>
  <c r="K13"/>
  <c r="I13"/>
  <c r="G13"/>
  <c r="E13"/>
  <c r="C13"/>
  <c r="J6"/>
  <c r="J6" i="8" s="1"/>
  <c r="H6" i="1"/>
  <c r="H6" i="8" s="1"/>
  <c r="F6" i="1"/>
  <c r="F6" i="8" s="1"/>
  <c r="D6" i="1"/>
  <c r="D6" i="8" s="1"/>
  <c r="B6" i="1"/>
  <c r="B6" i="8" s="1"/>
  <c r="D4"/>
  <c r="B4"/>
  <c r="L12" i="7"/>
  <c r="L13" s="1"/>
  <c r="L14" s="1"/>
  <c r="L17" s="1"/>
  <c r="L12" i="6"/>
  <c r="J17" i="5"/>
  <c r="L17"/>
  <c r="H17"/>
  <c r="F17"/>
  <c r="D17"/>
  <c r="L12"/>
  <c r="L10"/>
  <c r="B17"/>
  <c r="L17" i="3"/>
  <c r="L12"/>
  <c r="L17" i="2"/>
  <c r="L12"/>
  <c r="M15" i="1"/>
  <c r="M13"/>
  <c r="M12"/>
  <c r="M10"/>
  <c r="L15"/>
  <c r="L16"/>
  <c r="L12"/>
  <c r="L10"/>
  <c r="L5"/>
  <c r="L5" i="8" s="1"/>
  <c r="L4" i="1"/>
  <c r="L4" i="8" s="1"/>
  <c r="D7" i="1"/>
  <c r="D7" i="8" s="1"/>
  <c r="F7" i="1"/>
  <c r="F7" i="8" s="1"/>
  <c r="H7" i="1"/>
  <c r="H7" i="8" s="1"/>
  <c r="J7" i="1"/>
  <c r="J7" i="8" s="1"/>
  <c r="B7" i="1" l="1"/>
  <c r="B9" s="1"/>
  <c r="J9"/>
  <c r="J9" i="8" s="1"/>
  <c r="J8" i="1"/>
  <c r="H8"/>
  <c r="H9"/>
  <c r="H9" i="8" s="1"/>
  <c r="F9" i="1"/>
  <c r="F9" i="8" s="1"/>
  <c r="F8" i="1"/>
  <c r="D8"/>
  <c r="D9"/>
  <c r="D9" i="8" s="1"/>
  <c r="B9"/>
  <c r="L6" i="1"/>
  <c r="L6" i="8" s="1"/>
  <c r="B8" i="1"/>
  <c r="B7" i="8"/>
  <c r="L13" i="4"/>
  <c r="L9"/>
  <c r="L8"/>
  <c r="L7"/>
  <c r="L7" i="1"/>
  <c r="L7" i="8" s="1"/>
  <c r="J8" l="1"/>
  <c r="J13" i="1"/>
  <c r="H13"/>
  <c r="H8" i="8"/>
  <c r="F8"/>
  <c r="F13" i="1"/>
  <c r="D8" i="8"/>
  <c r="D13" i="1"/>
  <c r="L9"/>
  <c r="L9" i="8" s="1"/>
  <c r="B8"/>
  <c r="L8" i="1"/>
  <c r="L8" i="8" s="1"/>
  <c r="B13" i="1"/>
  <c r="J14" l="1"/>
  <c r="J13" i="8"/>
  <c r="H13"/>
  <c r="H14" i="1"/>
  <c r="F13" i="8"/>
  <c r="F14" i="1"/>
  <c r="D13" i="8"/>
  <c r="D14" i="1"/>
  <c r="B13" i="8"/>
  <c r="B14" i="1"/>
  <c r="L13"/>
  <c r="L13" i="8" s="1"/>
  <c r="J14" l="1"/>
  <c r="J17" i="1"/>
  <c r="J17" i="8" s="1"/>
  <c r="H17" i="1"/>
  <c r="H17" i="8" s="1"/>
  <c r="H14"/>
  <c r="F14"/>
  <c r="F17" i="1"/>
  <c r="F17" i="8" s="1"/>
  <c r="D14"/>
  <c r="D17" i="1"/>
  <c r="D17" i="8" s="1"/>
  <c r="B14"/>
  <c r="B17" i="1"/>
  <c r="L14"/>
  <c r="L14" i="8" s="1"/>
  <c r="B17" l="1"/>
  <c r="L17" i="1"/>
  <c r="L17" i="8" s="1"/>
</calcChain>
</file>

<file path=xl/sharedStrings.xml><?xml version="1.0" encoding="utf-8"?>
<sst xmlns="http://schemas.openxmlformats.org/spreadsheetml/2006/main" count="232" uniqueCount="27">
  <si>
    <t>Concepto</t>
  </si>
  <si>
    <t>Presupuesto INCA del Proyecto</t>
  </si>
  <si>
    <t xml:space="preserve">Total </t>
  </si>
  <si>
    <t>MT</t>
  </si>
  <si>
    <t>CUC</t>
  </si>
  <si>
    <t>Salario(1)</t>
  </si>
  <si>
    <t>Otras retribuciones (2)</t>
  </si>
  <si>
    <t>Salario complementario (9,09 % del salario total anual) (3)</t>
  </si>
  <si>
    <t>Subtotal (4)</t>
  </si>
  <si>
    <t>Seguridad Social (hasta 14% del total de los salarios) (5)</t>
  </si>
  <si>
    <t>20% de impuestos por la utilización de la fuerza de trabajo(6)</t>
  </si>
  <si>
    <t>Recursos materiales (7)</t>
  </si>
  <si>
    <t>Subcontrataciones (8)</t>
  </si>
  <si>
    <t>Otros recursos (9)</t>
  </si>
  <si>
    <t>Subtotal (10)</t>
  </si>
  <si>
    <t>Total Gastos Corrientes Directos (11)</t>
  </si>
  <si>
    <t>Gastos de Capital (12)</t>
  </si>
  <si>
    <t>Gastos Indirectos (13)</t>
  </si>
  <si>
    <t>Total Gastos (14)</t>
  </si>
  <si>
    <t>Presupuesto UO del Proyecto</t>
  </si>
  <si>
    <t>Presupuesto CPEN (UH) del Proyecto</t>
  </si>
  <si>
    <t>Presupuesto BIOPLANTAS del Proyecto</t>
  </si>
  <si>
    <t xml:space="preserve"> Nuevo Presupuesto  UDG del Proyecto</t>
  </si>
  <si>
    <t>Presupuesto  UNAH  del Proyecto</t>
  </si>
  <si>
    <t>Presupuesto  UDM  del Proyecto</t>
  </si>
  <si>
    <t>Presupuesto GLOBAL del Proyecto</t>
  </si>
  <si>
    <t>20% de impuestos por la utilización de la fuerza de trabajo (6)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</si>
</sst>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3" fillId="0" borderId="6" xfId="0" applyNumberFormat="1" applyFont="1" applyBorder="1" applyAlignment="1">
      <alignment vertical="top" wrapText="1"/>
    </xf>
    <xf numFmtId="2" fontId="1" fillId="0" borderId="8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8" xfId="0" applyFont="1" applyBorder="1"/>
    <xf numFmtId="2" fontId="1" fillId="0" borderId="6" xfId="0" applyNumberFormat="1" applyFont="1" applyBorder="1" applyAlignment="1">
      <alignment vertical="top" wrapText="1"/>
    </xf>
    <xf numFmtId="4" fontId="0" fillId="0" borderId="9" xfId="0" applyNumberFormat="1" applyBorder="1" applyProtection="1"/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zoomScale="95" zoomScaleNormal="95" workbookViewId="0">
      <selection activeCell="O10" sqref="O10"/>
    </sheetView>
  </sheetViews>
  <sheetFormatPr baseColWidth="10" defaultRowHeight="15"/>
  <cols>
    <col min="1" max="1" width="21.28515625" customWidth="1"/>
    <col min="2" max="2" width="11.28515625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9.28515625" customWidth="1"/>
    <col min="13" max="13" width="6.42578125" customWidth="1"/>
  </cols>
  <sheetData>
    <row r="1" spans="1:15" ht="15.75" thickBot="1">
      <c r="A1" s="1"/>
      <c r="B1" s="21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5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5" ht="15.7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5" ht="15.75" thickBot="1">
      <c r="A4" s="5" t="s">
        <v>5</v>
      </c>
      <c r="B4" s="11">
        <v>184.25550000000001</v>
      </c>
      <c r="C4" s="7"/>
      <c r="D4" s="11">
        <v>184.25550000000001</v>
      </c>
      <c r="E4" s="7"/>
      <c r="F4" s="11">
        <v>184.25550000000001</v>
      </c>
      <c r="G4" s="7"/>
      <c r="H4" s="11">
        <v>184.25550000000001</v>
      </c>
      <c r="I4" s="7"/>
      <c r="J4" s="11">
        <v>184.25550000000001</v>
      </c>
      <c r="K4" s="7"/>
      <c r="L4" s="12">
        <f>B4+D4+F4+H4+J4</f>
        <v>921.27750000000003</v>
      </c>
      <c r="M4" s="7"/>
    </row>
    <row r="5" spans="1:15" ht="12.75" customHeight="1" thickBot="1">
      <c r="A5" s="5" t="s">
        <v>6</v>
      </c>
      <c r="B5" s="11">
        <v>84.081249999999997</v>
      </c>
      <c r="C5" s="7"/>
      <c r="D5" s="11">
        <v>84.081249999999997</v>
      </c>
      <c r="E5" s="7"/>
      <c r="F5" s="11">
        <v>84.081249999999997</v>
      </c>
      <c r="G5" s="7"/>
      <c r="H5" s="11">
        <v>84.081249999999997</v>
      </c>
      <c r="I5" s="7"/>
      <c r="J5" s="11">
        <v>84.081249999999997</v>
      </c>
      <c r="K5" s="7"/>
      <c r="L5" s="12">
        <f>B5+D5+F5+H5+J5</f>
        <v>420.40625</v>
      </c>
      <c r="M5" s="7"/>
    </row>
    <row r="6" spans="1:15" ht="36.75" customHeight="1" thickBot="1">
      <c r="A6" s="5" t="s">
        <v>7</v>
      </c>
      <c r="B6" s="11">
        <f>(B4+B5)*0.0909</f>
        <v>24.391810574999997</v>
      </c>
      <c r="C6" s="7"/>
      <c r="D6" s="11">
        <f>(D4+D5)*0.0909</f>
        <v>24.391810574999997</v>
      </c>
      <c r="E6" s="7"/>
      <c r="F6" s="11">
        <f>(F4+F5)*0.0909</f>
        <v>24.391810574999997</v>
      </c>
      <c r="G6" s="7"/>
      <c r="H6" s="11">
        <f>(H4+H5)*0.0909</f>
        <v>24.391810574999997</v>
      </c>
      <c r="I6" s="7"/>
      <c r="J6" s="11">
        <f>(J4+J5)*0.0909</f>
        <v>24.391810574999997</v>
      </c>
      <c r="K6" s="7"/>
      <c r="L6" s="12">
        <f>B6+D6+F6+H6+J6</f>
        <v>121.95905287499998</v>
      </c>
      <c r="M6" s="7"/>
      <c r="O6" s="20"/>
    </row>
    <row r="7" spans="1:15" ht="12" customHeight="1" thickBot="1">
      <c r="A7" s="5" t="s">
        <v>8</v>
      </c>
      <c r="B7" s="12">
        <f>SUM(B4:B6)</f>
        <v>292.72856057500002</v>
      </c>
      <c r="C7" s="12"/>
      <c r="D7" s="12">
        <f t="shared" ref="D7:J7" si="0">SUM(D4:D6)</f>
        <v>292.72856057500002</v>
      </c>
      <c r="E7" s="12"/>
      <c r="F7" s="12">
        <f t="shared" si="0"/>
        <v>292.72856057500002</v>
      </c>
      <c r="G7" s="12"/>
      <c r="H7" s="12">
        <f t="shared" si="0"/>
        <v>292.72856057500002</v>
      </c>
      <c r="I7" s="12"/>
      <c r="J7" s="12">
        <f t="shared" si="0"/>
        <v>292.72856057500002</v>
      </c>
      <c r="K7" s="12"/>
      <c r="L7" s="12">
        <f>B7+D7+F7+H7+J7</f>
        <v>1463.6428028750001</v>
      </c>
      <c r="M7" s="7"/>
    </row>
    <row r="8" spans="1:15" ht="35.25" customHeight="1" thickBot="1">
      <c r="A8" s="15" t="s">
        <v>9</v>
      </c>
      <c r="B8" s="16">
        <f>B7*0.14</f>
        <v>40.981998480500003</v>
      </c>
      <c r="C8" s="15"/>
      <c r="D8" s="16">
        <f>D7*0.14</f>
        <v>40.981998480500003</v>
      </c>
      <c r="E8" s="15"/>
      <c r="F8" s="16">
        <f>F7*0.14</f>
        <v>40.981998480500003</v>
      </c>
      <c r="G8" s="15"/>
      <c r="H8" s="17">
        <f>H7*0.14</f>
        <v>40.981998480500003</v>
      </c>
      <c r="I8" s="15"/>
      <c r="J8" s="17">
        <f>J7*0.14</f>
        <v>40.981998480500003</v>
      </c>
      <c r="K8" s="15"/>
      <c r="L8" s="15">
        <f t="shared" ref="L8:L17" si="1">B8+D8+F8+H8+J8</f>
        <v>204.90999240250002</v>
      </c>
      <c r="M8" s="15"/>
    </row>
    <row r="9" spans="1:15" ht="34.5" customHeight="1" thickBot="1">
      <c r="A9" s="5" t="s">
        <v>10</v>
      </c>
      <c r="B9" s="11">
        <f>B7*0.2</f>
        <v>58.545712115000008</v>
      </c>
      <c r="C9" s="7"/>
      <c r="D9" s="11">
        <f>D7*0.2</f>
        <v>58.545712115000008</v>
      </c>
      <c r="E9" s="7"/>
      <c r="F9" s="11">
        <f>F7*0.2</f>
        <v>58.545712115000008</v>
      </c>
      <c r="G9" s="7"/>
      <c r="H9" s="11">
        <f>H7*0.2</f>
        <v>58.545712115000008</v>
      </c>
      <c r="I9" s="7"/>
      <c r="J9" s="11">
        <f>J7*0.2</f>
        <v>58.545712115000008</v>
      </c>
      <c r="K9" s="7"/>
      <c r="L9" s="12">
        <f t="shared" si="1"/>
        <v>292.72856057500002</v>
      </c>
      <c r="M9" s="7"/>
    </row>
    <row r="10" spans="1:15" ht="14.25" customHeight="1" thickBot="1">
      <c r="A10" s="5" t="s">
        <v>11</v>
      </c>
      <c r="B10" s="11">
        <v>7</v>
      </c>
      <c r="C10" s="11">
        <v>10</v>
      </c>
      <c r="D10" s="11">
        <v>7</v>
      </c>
      <c r="E10" s="11"/>
      <c r="F10" s="11">
        <v>7</v>
      </c>
      <c r="G10" s="11">
        <v>5</v>
      </c>
      <c r="H10" s="11">
        <v>7</v>
      </c>
      <c r="I10" s="11">
        <v>5</v>
      </c>
      <c r="J10" s="11">
        <v>7</v>
      </c>
      <c r="K10" s="11">
        <v>5</v>
      </c>
      <c r="L10" s="12">
        <f t="shared" si="1"/>
        <v>35</v>
      </c>
      <c r="M10" s="11">
        <f>C10+E10+G10+I10+K10</f>
        <v>25</v>
      </c>
    </row>
    <row r="11" spans="1:15" ht="13.5" customHeight="1" thickBot="1">
      <c r="A11" s="5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5" ht="15.75" thickBot="1">
      <c r="A12" s="5" t="s">
        <v>13</v>
      </c>
      <c r="B12" s="11">
        <v>10</v>
      </c>
      <c r="C12" s="11">
        <v>5</v>
      </c>
      <c r="D12" s="11">
        <v>10</v>
      </c>
      <c r="E12" s="11"/>
      <c r="F12" s="11">
        <v>10</v>
      </c>
      <c r="G12" s="11">
        <v>5</v>
      </c>
      <c r="H12" s="11">
        <v>10</v>
      </c>
      <c r="I12" s="11">
        <v>5</v>
      </c>
      <c r="J12" s="11">
        <v>10</v>
      </c>
      <c r="K12" s="11">
        <v>5</v>
      </c>
      <c r="L12" s="12">
        <f t="shared" si="1"/>
        <v>50</v>
      </c>
      <c r="M12" s="11">
        <f t="shared" ref="M12:M15" si="2">C12+E12+G12+I12+K12</f>
        <v>20</v>
      </c>
    </row>
    <row r="13" spans="1:15" ht="15.75" thickBot="1">
      <c r="A13" s="5" t="s">
        <v>14</v>
      </c>
      <c r="B13" s="12">
        <f t="shared" ref="B13:K13" si="3">B8+B9+B10+B11+B12</f>
        <v>116.52771059550001</v>
      </c>
      <c r="C13" s="12">
        <f t="shared" si="3"/>
        <v>15</v>
      </c>
      <c r="D13" s="12">
        <f t="shared" si="3"/>
        <v>116.52771059550001</v>
      </c>
      <c r="E13" s="12">
        <f t="shared" si="3"/>
        <v>0</v>
      </c>
      <c r="F13" s="12">
        <f t="shared" si="3"/>
        <v>116.52771059550001</v>
      </c>
      <c r="G13" s="12">
        <f t="shared" si="3"/>
        <v>10</v>
      </c>
      <c r="H13" s="12">
        <f t="shared" si="3"/>
        <v>116.52771059550001</v>
      </c>
      <c r="I13" s="12">
        <f t="shared" si="3"/>
        <v>10</v>
      </c>
      <c r="J13" s="12">
        <f t="shared" si="3"/>
        <v>116.52771059550001</v>
      </c>
      <c r="K13" s="12">
        <f t="shared" si="3"/>
        <v>10</v>
      </c>
      <c r="L13" s="12">
        <f t="shared" si="1"/>
        <v>582.63855297750001</v>
      </c>
      <c r="M13" s="11">
        <f t="shared" si="2"/>
        <v>45</v>
      </c>
    </row>
    <row r="14" spans="1:15" ht="24" customHeight="1" thickBot="1">
      <c r="A14" s="5" t="s">
        <v>15</v>
      </c>
      <c r="B14" s="13">
        <f>B7+B13</f>
        <v>409.25627117050004</v>
      </c>
      <c r="C14" s="7"/>
      <c r="D14" s="13">
        <f>D7+D13</f>
        <v>409.25627117050004</v>
      </c>
      <c r="E14" s="7"/>
      <c r="F14" s="13">
        <f>F7+F13</f>
        <v>409.25627117050004</v>
      </c>
      <c r="G14" s="7"/>
      <c r="H14" s="13">
        <f>H7+H13</f>
        <v>409.25627117050004</v>
      </c>
      <c r="I14" s="7"/>
      <c r="J14" s="13">
        <f>J7+J13</f>
        <v>409.25627117050004</v>
      </c>
      <c r="K14" s="7"/>
      <c r="L14" s="19">
        <f t="shared" si="1"/>
        <v>2046.2813558525002</v>
      </c>
      <c r="M14" s="11"/>
    </row>
    <row r="15" spans="1:15" ht="15" customHeight="1" thickBot="1">
      <c r="A15" s="5" t="s">
        <v>16</v>
      </c>
      <c r="B15" s="12"/>
      <c r="C15" s="7"/>
      <c r="D15" s="12">
        <v>80</v>
      </c>
      <c r="E15" s="12">
        <v>80</v>
      </c>
      <c r="F15" s="12">
        <v>10</v>
      </c>
      <c r="G15" s="12">
        <v>10</v>
      </c>
      <c r="H15" s="12">
        <v>5</v>
      </c>
      <c r="I15" s="12">
        <v>5</v>
      </c>
      <c r="J15" s="12">
        <v>5</v>
      </c>
      <c r="K15" s="12">
        <v>5</v>
      </c>
      <c r="L15" s="12">
        <f t="shared" si="1"/>
        <v>100</v>
      </c>
      <c r="M15" s="11">
        <f t="shared" si="2"/>
        <v>100</v>
      </c>
    </row>
    <row r="16" spans="1:15" ht="12.75" customHeight="1" thickBot="1">
      <c r="A16" s="5" t="s">
        <v>17</v>
      </c>
      <c r="B16" s="11">
        <v>55.93</v>
      </c>
      <c r="C16" s="7"/>
      <c r="D16" s="6">
        <v>55.93</v>
      </c>
      <c r="E16" s="7"/>
      <c r="F16" s="6">
        <v>55.93</v>
      </c>
      <c r="G16" s="7"/>
      <c r="H16" s="6">
        <v>55.93</v>
      </c>
      <c r="I16" s="7"/>
      <c r="J16" s="6">
        <v>55.93</v>
      </c>
      <c r="K16" s="7"/>
      <c r="L16" s="12">
        <f t="shared" si="1"/>
        <v>279.64999999999998</v>
      </c>
      <c r="M16" s="11"/>
    </row>
    <row r="17" spans="1:13" ht="15" customHeight="1" thickBot="1">
      <c r="A17" s="5" t="s">
        <v>18</v>
      </c>
      <c r="B17" s="12">
        <f>B14+B15+B16</f>
        <v>465.18627117050005</v>
      </c>
      <c r="C17" s="12">
        <f>C4+C13+C14+C15+C16</f>
        <v>15</v>
      </c>
      <c r="D17" s="12">
        <f>D14+D15+D16</f>
        <v>545.18627117050005</v>
      </c>
      <c r="E17" s="12">
        <f>E4+E13+E14+E15+E16</f>
        <v>80</v>
      </c>
      <c r="F17" s="12">
        <f>F14+F15+F16</f>
        <v>475.18627117050005</v>
      </c>
      <c r="G17" s="12">
        <f>G4+G13+G14+G15+G16</f>
        <v>20</v>
      </c>
      <c r="H17" s="12">
        <f>H14+H15+H16</f>
        <v>470.18627117050005</v>
      </c>
      <c r="I17" s="12">
        <f>I4+I13+I14+I15+I16</f>
        <v>15</v>
      </c>
      <c r="J17" s="12">
        <f>J14+J15+J16</f>
        <v>470.18627117050005</v>
      </c>
      <c r="K17" s="14">
        <f>K4+K13+K14+K15+K16</f>
        <v>15</v>
      </c>
      <c r="L17" s="12">
        <f t="shared" si="1"/>
        <v>2425.9313558525</v>
      </c>
      <c r="M17" s="12">
        <f>M4+M13+M14+M15+M16</f>
        <v>145</v>
      </c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topLeftCell="A16" zoomScale="98" zoomScaleNormal="98" workbookViewId="0">
      <selection activeCell="J17" sqref="J17"/>
    </sheetView>
  </sheetViews>
  <sheetFormatPr baseColWidth="10" defaultRowHeight="15"/>
  <cols>
    <col min="1" max="1" width="21.5703125" customWidth="1"/>
    <col min="2" max="2" width="6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5.7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/>
      <c r="C4" s="7"/>
      <c r="D4" s="6"/>
      <c r="E4" s="7"/>
      <c r="F4" s="6"/>
      <c r="G4" s="7"/>
      <c r="H4" s="6"/>
      <c r="I4" s="7"/>
      <c r="J4" s="6"/>
      <c r="K4" s="7"/>
      <c r="L4" s="12"/>
      <c r="M4" s="7"/>
    </row>
    <row r="5" spans="1:13" ht="15.75" customHeight="1" thickBot="1">
      <c r="A5" s="10" t="s">
        <v>6</v>
      </c>
      <c r="B5" s="11"/>
      <c r="C5" s="7"/>
      <c r="D5" s="6"/>
      <c r="E5" s="7"/>
      <c r="F5" s="6"/>
      <c r="G5" s="7"/>
      <c r="H5" s="6"/>
      <c r="I5" s="7"/>
      <c r="J5" s="6"/>
      <c r="K5" s="7"/>
      <c r="L5" s="12"/>
      <c r="M5" s="7"/>
    </row>
    <row r="6" spans="1:13" ht="38.25" customHeight="1" thickBot="1">
      <c r="A6" s="10" t="s">
        <v>7</v>
      </c>
      <c r="B6" s="11"/>
      <c r="C6" s="7"/>
      <c r="D6" s="6"/>
      <c r="E6" s="7"/>
      <c r="F6" s="6"/>
      <c r="G6" s="7"/>
      <c r="H6" s="6"/>
      <c r="I6" s="7"/>
      <c r="J6" s="6"/>
      <c r="K6" s="7"/>
      <c r="L6" s="12"/>
      <c r="M6" s="7"/>
    </row>
    <row r="7" spans="1:13" ht="15.75" thickBot="1">
      <c r="A7" s="1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</row>
    <row r="8" spans="1:13" ht="39.75" customHeight="1" thickBot="1">
      <c r="A8" s="15" t="s">
        <v>9</v>
      </c>
      <c r="B8" s="16"/>
      <c r="C8" s="15"/>
      <c r="D8" s="17"/>
      <c r="E8" s="15"/>
      <c r="F8" s="17"/>
      <c r="G8" s="15"/>
      <c r="H8" s="17"/>
      <c r="I8" s="15"/>
      <c r="J8" s="17"/>
      <c r="K8" s="15"/>
      <c r="L8" s="15"/>
      <c r="M8" s="15"/>
    </row>
    <row r="9" spans="1:13" ht="36.75" thickBot="1">
      <c r="A9" s="10" t="s">
        <v>10</v>
      </c>
      <c r="B9" s="11"/>
      <c r="C9" s="7"/>
      <c r="D9" s="11"/>
      <c r="E9" s="7"/>
      <c r="F9" s="6"/>
      <c r="G9" s="7"/>
      <c r="H9" s="6"/>
      <c r="I9" s="7"/>
      <c r="J9" s="6"/>
      <c r="K9" s="7"/>
      <c r="L9" s="7"/>
      <c r="M9" s="7"/>
    </row>
    <row r="10" spans="1:13" ht="18" customHeight="1" thickBot="1">
      <c r="A10" s="10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7.25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3" ht="15.75" thickBot="1">
      <c r="A12" s="10" t="s">
        <v>13</v>
      </c>
      <c r="B12" s="11">
        <v>1.5</v>
      </c>
      <c r="C12" s="11"/>
      <c r="D12" s="11">
        <v>1.5</v>
      </c>
      <c r="E12" s="11"/>
      <c r="F12" s="11">
        <v>1.5</v>
      </c>
      <c r="G12" s="11"/>
      <c r="H12" s="11">
        <v>1.5</v>
      </c>
      <c r="I12" s="11"/>
      <c r="J12" s="11">
        <v>0.75</v>
      </c>
      <c r="K12" s="11"/>
      <c r="L12" s="11">
        <f t="shared" ref="L12" si="0">B12+D12+F12+H12+J12</f>
        <v>6.75</v>
      </c>
      <c r="M12" s="11"/>
    </row>
    <row r="13" spans="1:13" ht="15.75" thickBot="1">
      <c r="A13" s="10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1"/>
      <c r="M13" s="11"/>
    </row>
    <row r="14" spans="1:13" ht="27" customHeight="1" thickBot="1">
      <c r="A14" s="10" t="s">
        <v>15</v>
      </c>
      <c r="B14" s="13"/>
      <c r="C14" s="7"/>
      <c r="D14" s="8"/>
      <c r="E14" s="7"/>
      <c r="F14" s="8"/>
      <c r="G14" s="7"/>
      <c r="H14" s="8"/>
      <c r="I14" s="7"/>
      <c r="J14" s="8"/>
      <c r="K14" s="7"/>
      <c r="L14" s="11"/>
      <c r="M14" s="11"/>
    </row>
    <row r="15" spans="1:13" ht="15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/>
      <c r="M15" s="11"/>
    </row>
    <row r="16" spans="1:13" ht="13.5" customHeight="1" thickBot="1">
      <c r="A16" s="10" t="s">
        <v>17</v>
      </c>
      <c r="B16" s="11"/>
      <c r="C16" s="7"/>
      <c r="D16" s="6"/>
      <c r="E16" s="7"/>
      <c r="F16" s="6"/>
      <c r="G16" s="7"/>
      <c r="H16" s="6"/>
      <c r="I16" s="7"/>
      <c r="J16" s="6"/>
      <c r="K16" s="7"/>
      <c r="L16" s="11"/>
      <c r="M16" s="11"/>
    </row>
    <row r="17" spans="1:13" ht="15" customHeight="1" thickBot="1">
      <c r="A17" s="10" t="s">
        <v>18</v>
      </c>
      <c r="B17" s="12">
        <v>1.5</v>
      </c>
      <c r="C17" s="12"/>
      <c r="D17" s="12">
        <v>1.5</v>
      </c>
      <c r="E17" s="12"/>
      <c r="F17" s="12">
        <v>1.5</v>
      </c>
      <c r="G17" s="12"/>
      <c r="H17" s="12">
        <v>1.5</v>
      </c>
      <c r="I17" s="12"/>
      <c r="J17" s="12">
        <v>0.75</v>
      </c>
      <c r="K17" s="14"/>
      <c r="L17" s="12">
        <f t="shared" ref="L17" si="1">B17+D17+F17+H17+J17</f>
        <v>6.75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topLeftCell="A7" zoomScale="96" zoomScaleNormal="96" workbookViewId="0">
      <selection activeCell="J17" sqref="J17"/>
    </sheetView>
  </sheetViews>
  <sheetFormatPr baseColWidth="10" defaultRowHeight="15"/>
  <cols>
    <col min="1" max="1" width="23.5703125" customWidth="1"/>
    <col min="2" max="2" width="6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7.2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/>
      <c r="C4" s="7"/>
      <c r="D4" s="6"/>
      <c r="E4" s="7"/>
      <c r="F4" s="6"/>
      <c r="G4" s="7"/>
      <c r="H4" s="6"/>
      <c r="I4" s="7"/>
      <c r="J4" s="6"/>
      <c r="K4" s="7"/>
      <c r="L4" s="12"/>
      <c r="M4" s="7"/>
    </row>
    <row r="5" spans="1:13" ht="17.25" customHeight="1" thickBot="1">
      <c r="A5" s="10" t="s">
        <v>6</v>
      </c>
      <c r="B5" s="11"/>
      <c r="C5" s="7"/>
      <c r="D5" s="6"/>
      <c r="E5" s="7"/>
      <c r="F5" s="6"/>
      <c r="G5" s="7"/>
      <c r="H5" s="6"/>
      <c r="I5" s="7"/>
      <c r="J5" s="6"/>
      <c r="K5" s="7"/>
      <c r="L5" s="12"/>
      <c r="M5" s="7"/>
    </row>
    <row r="6" spans="1:13" ht="48" customHeight="1" thickBot="1">
      <c r="A6" s="10" t="s">
        <v>7</v>
      </c>
      <c r="B6" s="11"/>
      <c r="C6" s="7"/>
      <c r="D6" s="6"/>
      <c r="E6" s="7"/>
      <c r="F6" s="6"/>
      <c r="G6" s="7"/>
      <c r="H6" s="6"/>
      <c r="I6" s="7"/>
      <c r="J6" s="6"/>
      <c r="K6" s="7"/>
      <c r="L6" s="12"/>
      <c r="M6" s="7"/>
    </row>
    <row r="7" spans="1:13" ht="15.75" thickBot="1">
      <c r="A7" s="1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</row>
    <row r="8" spans="1:13" ht="38.25" customHeight="1" thickBot="1">
      <c r="A8" s="15" t="s">
        <v>9</v>
      </c>
      <c r="B8" s="16"/>
      <c r="C8" s="15"/>
      <c r="D8" s="17"/>
      <c r="E8" s="15"/>
      <c r="F8" s="17"/>
      <c r="G8" s="15"/>
      <c r="H8" s="17"/>
      <c r="I8" s="15"/>
      <c r="J8" s="17"/>
      <c r="K8" s="15"/>
      <c r="L8" s="15"/>
      <c r="M8" s="15"/>
    </row>
    <row r="9" spans="1:13" ht="36.75" thickBot="1">
      <c r="A9" s="10" t="s">
        <v>10</v>
      </c>
      <c r="B9" s="11"/>
      <c r="C9" s="7"/>
      <c r="D9" s="11"/>
      <c r="E9" s="7"/>
      <c r="F9" s="6"/>
      <c r="G9" s="7"/>
      <c r="H9" s="6"/>
      <c r="I9" s="7"/>
      <c r="J9" s="6"/>
      <c r="K9" s="7"/>
      <c r="L9" s="7"/>
      <c r="M9" s="7"/>
    </row>
    <row r="10" spans="1:13" ht="16.5" customHeight="1" thickBot="1">
      <c r="A10" s="10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3.5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3" ht="15.75" thickBot="1">
      <c r="A12" s="10" t="s">
        <v>13</v>
      </c>
      <c r="B12" s="11">
        <v>2.5</v>
      </c>
      <c r="C12" s="11"/>
      <c r="D12" s="11">
        <v>2.5</v>
      </c>
      <c r="E12" s="11"/>
      <c r="F12" s="11">
        <v>2.5</v>
      </c>
      <c r="G12" s="11"/>
      <c r="H12" s="11">
        <v>2.5</v>
      </c>
      <c r="I12" s="11"/>
      <c r="J12" s="11">
        <v>1.25</v>
      </c>
      <c r="K12" s="11"/>
      <c r="L12" s="11">
        <f t="shared" ref="L12" si="0">B12+D12+F12+H12+J12</f>
        <v>11.25</v>
      </c>
      <c r="M12" s="11"/>
    </row>
    <row r="13" spans="1:13" ht="15.75" thickBot="1">
      <c r="A13" s="10" t="s">
        <v>14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1"/>
      <c r="M13" s="11"/>
    </row>
    <row r="14" spans="1:13" ht="24.75" customHeight="1" thickBot="1">
      <c r="A14" s="10" t="s">
        <v>15</v>
      </c>
      <c r="B14" s="13"/>
      <c r="C14" s="7"/>
      <c r="D14" s="8"/>
      <c r="E14" s="7"/>
      <c r="F14" s="8"/>
      <c r="G14" s="7"/>
      <c r="H14" s="8"/>
      <c r="I14" s="7"/>
      <c r="J14" s="8"/>
      <c r="K14" s="7"/>
      <c r="L14" s="11"/>
      <c r="M14" s="11"/>
    </row>
    <row r="15" spans="1:13" ht="16.5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/>
      <c r="M15" s="11"/>
    </row>
    <row r="16" spans="1:13" ht="15" customHeight="1" thickBot="1">
      <c r="A16" s="10" t="s">
        <v>17</v>
      </c>
      <c r="B16" s="11"/>
      <c r="C16" s="7"/>
      <c r="D16" s="6"/>
      <c r="E16" s="7"/>
      <c r="F16" s="6"/>
      <c r="G16" s="7"/>
      <c r="H16" s="6"/>
      <c r="I16" s="7"/>
      <c r="J16" s="6"/>
      <c r="K16" s="7"/>
      <c r="L16" s="11"/>
      <c r="M16" s="11"/>
    </row>
    <row r="17" spans="1:13" ht="15" customHeight="1" thickBot="1">
      <c r="A17" s="10" t="s">
        <v>18</v>
      </c>
      <c r="B17" s="12">
        <v>2.5</v>
      </c>
      <c r="C17" s="12"/>
      <c r="D17" s="12">
        <v>2.5</v>
      </c>
      <c r="E17" s="12"/>
      <c r="F17" s="12">
        <v>2.5</v>
      </c>
      <c r="G17" s="12"/>
      <c r="H17" s="12">
        <v>2.5</v>
      </c>
      <c r="I17" s="12"/>
      <c r="J17" s="12">
        <v>1.25</v>
      </c>
      <c r="K17" s="14"/>
      <c r="L17" s="12">
        <f t="shared" ref="L17" si="1">B17+D17+F17+H17+J17</f>
        <v>11.25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opLeftCell="A7" workbookViewId="0">
      <selection activeCell="B17" sqref="B17"/>
    </sheetView>
  </sheetViews>
  <sheetFormatPr baseColWidth="10" defaultRowHeight="15"/>
  <cols>
    <col min="1" max="1" width="21.7109375" customWidth="1"/>
    <col min="2" max="2" width="6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3.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>
        <v>6.88</v>
      </c>
      <c r="C4" s="7"/>
      <c r="D4" s="6">
        <v>6.88</v>
      </c>
      <c r="E4" s="7"/>
      <c r="F4" s="6">
        <v>6.88</v>
      </c>
      <c r="G4" s="7"/>
      <c r="H4" s="6">
        <v>6.88</v>
      </c>
      <c r="I4" s="7"/>
      <c r="J4" s="6">
        <v>3.44</v>
      </c>
      <c r="K4" s="7"/>
      <c r="L4" s="11">
        <f>B4+D4+F4+H4+J4</f>
        <v>30.96</v>
      </c>
      <c r="M4" s="7"/>
    </row>
    <row r="5" spans="1:13" ht="24.75" customHeight="1" thickBot="1">
      <c r="A5" s="10" t="s">
        <v>6</v>
      </c>
      <c r="B5" s="11">
        <v>4.68</v>
      </c>
      <c r="C5" s="7"/>
      <c r="D5" s="6">
        <v>4.68</v>
      </c>
      <c r="E5" s="7"/>
      <c r="F5" s="6">
        <v>4.68</v>
      </c>
      <c r="G5" s="7"/>
      <c r="H5" s="6">
        <v>4.68</v>
      </c>
      <c r="I5" s="7"/>
      <c r="J5" s="6">
        <v>2.34</v>
      </c>
      <c r="K5" s="7"/>
      <c r="L5" s="11">
        <f t="shared" ref="L5:L17" si="0">B5+D5+F5+H5+J5</f>
        <v>21.06</v>
      </c>
      <c r="M5" s="7"/>
    </row>
    <row r="6" spans="1:13" ht="48" customHeight="1" thickBot="1">
      <c r="A6" s="10" t="s">
        <v>7</v>
      </c>
      <c r="B6" s="11">
        <f>(B4+B5)*0.0909</f>
        <v>1.0508039999999998</v>
      </c>
      <c r="C6" s="7"/>
      <c r="D6" s="11">
        <f>(D4+D5)*0.0909</f>
        <v>1.0508039999999998</v>
      </c>
      <c r="E6" s="7"/>
      <c r="F6" s="11">
        <f>(F4+F5)*0.0909</f>
        <v>1.0508039999999998</v>
      </c>
      <c r="G6" s="7"/>
      <c r="H6" s="11">
        <f>(H4+H5)*0.0909</f>
        <v>1.0508039999999998</v>
      </c>
      <c r="I6" s="7"/>
      <c r="J6" s="11">
        <f>(J4+J5)*0.0909</f>
        <v>0.52540199999999992</v>
      </c>
      <c r="K6" s="7"/>
      <c r="L6" s="11">
        <f t="shared" si="0"/>
        <v>4.7286179999999991</v>
      </c>
      <c r="M6" s="7"/>
    </row>
    <row r="7" spans="1:13" ht="15.75" thickBot="1">
      <c r="A7" s="10" t="s">
        <v>8</v>
      </c>
      <c r="B7" s="12">
        <f>SUM(B4:B6)</f>
        <v>12.610803999999998</v>
      </c>
      <c r="C7" s="12"/>
      <c r="D7" s="12">
        <f>SUM(D4:D6)</f>
        <v>12.610803999999998</v>
      </c>
      <c r="E7" s="12"/>
      <c r="F7" s="12">
        <f>SUM(F4:F6)</f>
        <v>12.610803999999998</v>
      </c>
      <c r="G7" s="12"/>
      <c r="H7" s="12">
        <f>SUM(H4:H6)</f>
        <v>12.610803999999998</v>
      </c>
      <c r="I7" s="12"/>
      <c r="J7" s="12">
        <f>SUM(J4:J6)</f>
        <v>6.3054019999999991</v>
      </c>
      <c r="K7" s="12"/>
      <c r="L7" s="12">
        <f t="shared" si="0"/>
        <v>56.748617999999993</v>
      </c>
      <c r="M7" s="7"/>
    </row>
    <row r="8" spans="1:13" ht="38.25" customHeight="1" thickBot="1">
      <c r="A8" s="15" t="s">
        <v>9</v>
      </c>
      <c r="B8" s="16">
        <f>B7*0.14</f>
        <v>1.7655125599999999</v>
      </c>
      <c r="C8" s="15"/>
      <c r="D8" s="16">
        <f>D7*0.14</f>
        <v>1.7655125599999999</v>
      </c>
      <c r="E8" s="15"/>
      <c r="F8" s="16">
        <f>F7*0.14</f>
        <v>1.7655125599999999</v>
      </c>
      <c r="G8" s="15"/>
      <c r="H8" s="16">
        <f>H7*0.14</f>
        <v>1.7655125599999999</v>
      </c>
      <c r="I8" s="15"/>
      <c r="J8" s="16">
        <f>J7*0.14</f>
        <v>0.88275627999999995</v>
      </c>
      <c r="K8" s="15"/>
      <c r="L8" s="11">
        <f t="shared" si="0"/>
        <v>7.9448065199999993</v>
      </c>
      <c r="M8" s="15"/>
    </row>
    <row r="9" spans="1:13" ht="36.75" thickBot="1">
      <c r="A9" s="10" t="s">
        <v>26</v>
      </c>
      <c r="B9" s="11">
        <f>B7*0.2</f>
        <v>2.5221608</v>
      </c>
      <c r="C9" s="7"/>
      <c r="D9" s="11">
        <f>D7*0.2</f>
        <v>2.5221608</v>
      </c>
      <c r="E9" s="7"/>
      <c r="F9" s="11">
        <f>F7*0.2</f>
        <v>2.5221608</v>
      </c>
      <c r="G9" s="7"/>
      <c r="H9" s="11">
        <f>H7*0.2</f>
        <v>2.5221608</v>
      </c>
      <c r="I9" s="7"/>
      <c r="J9" s="11">
        <f>J7*0.2</f>
        <v>1.2610804</v>
      </c>
      <c r="K9" s="7"/>
      <c r="L9" s="11">
        <f t="shared" si="0"/>
        <v>11.349723600000001</v>
      </c>
      <c r="M9" s="7"/>
    </row>
    <row r="10" spans="1:13" ht="15" customHeight="1" thickBot="1">
      <c r="A10" s="10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>
        <f t="shared" si="0"/>
        <v>0</v>
      </c>
      <c r="M10" s="11"/>
    </row>
    <row r="11" spans="1:13" ht="15.75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11">
        <f t="shared" si="0"/>
        <v>0</v>
      </c>
      <c r="M11" s="11"/>
    </row>
    <row r="12" spans="1:13" ht="15.75" thickBot="1">
      <c r="A12" s="10" t="s">
        <v>13</v>
      </c>
      <c r="B12" s="11">
        <v>2.5</v>
      </c>
      <c r="C12" s="11"/>
      <c r="D12" s="11">
        <v>2.5</v>
      </c>
      <c r="E12" s="11"/>
      <c r="F12" s="11">
        <v>2.5</v>
      </c>
      <c r="G12" s="11"/>
      <c r="H12" s="11">
        <v>2.5</v>
      </c>
      <c r="I12" s="11"/>
      <c r="J12" s="11">
        <v>1.25</v>
      </c>
      <c r="K12" s="11"/>
      <c r="L12" s="11">
        <f t="shared" si="0"/>
        <v>11.25</v>
      </c>
      <c r="M12" s="11"/>
    </row>
    <row r="13" spans="1:13" ht="15.75" thickBot="1">
      <c r="A13" s="10" t="s">
        <v>14</v>
      </c>
      <c r="B13" s="12">
        <f>B8+B9+B10+B11+B12</f>
        <v>6.7876733599999994</v>
      </c>
      <c r="C13" s="12"/>
      <c r="D13" s="12">
        <f>D8+D9+D10+D11+D12</f>
        <v>6.7876733599999994</v>
      </c>
      <c r="E13" s="12"/>
      <c r="F13" s="12">
        <f>F8+F9+F10+F11+F12</f>
        <v>6.7876733599999994</v>
      </c>
      <c r="G13" s="12"/>
      <c r="H13" s="12">
        <f>H8+H9+H10+H11+H12</f>
        <v>6.7876733599999994</v>
      </c>
      <c r="I13" s="12"/>
      <c r="J13" s="12">
        <f>J8+J9+J10+J11+J12</f>
        <v>3.3938366799999997</v>
      </c>
      <c r="K13" s="12"/>
      <c r="L13" s="11">
        <f t="shared" si="0"/>
        <v>30.544530119999997</v>
      </c>
      <c r="M13" s="11"/>
    </row>
    <row r="14" spans="1:13" ht="27.75" customHeight="1" thickBot="1">
      <c r="A14" s="10" t="s">
        <v>15</v>
      </c>
      <c r="B14" s="13">
        <f>B7+B13</f>
        <v>19.398477359999998</v>
      </c>
      <c r="C14" s="7"/>
      <c r="D14" s="13">
        <f>D7+D13</f>
        <v>19.398477359999998</v>
      </c>
      <c r="E14" s="7"/>
      <c r="F14" s="13">
        <f>F7+F13</f>
        <v>19.398477359999998</v>
      </c>
      <c r="G14" s="7"/>
      <c r="H14" s="13">
        <f>H7+H13</f>
        <v>19.398477359999998</v>
      </c>
      <c r="I14" s="7"/>
      <c r="J14" s="13">
        <f>J7+J13</f>
        <v>9.6992386799999988</v>
      </c>
      <c r="K14" s="7"/>
      <c r="L14" s="11">
        <f t="shared" si="0"/>
        <v>87.293148119999984</v>
      </c>
      <c r="M14" s="11"/>
    </row>
    <row r="15" spans="1:13" ht="15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>
        <f t="shared" si="0"/>
        <v>0</v>
      </c>
      <c r="M15" s="11"/>
    </row>
    <row r="16" spans="1:13" ht="18.75" customHeight="1" thickBot="1">
      <c r="A16" s="10" t="s">
        <v>17</v>
      </c>
      <c r="B16" s="11">
        <v>2.52</v>
      </c>
      <c r="C16" s="7"/>
      <c r="D16" s="6">
        <v>2.52</v>
      </c>
      <c r="E16" s="7"/>
      <c r="F16" s="6">
        <v>2.52</v>
      </c>
      <c r="G16" s="7"/>
      <c r="H16" s="6">
        <v>2.52</v>
      </c>
      <c r="I16" s="7"/>
      <c r="J16" s="6">
        <v>2.52</v>
      </c>
      <c r="K16" s="7"/>
      <c r="L16" s="11">
        <f t="shared" si="0"/>
        <v>12.6</v>
      </c>
      <c r="M16" s="11"/>
    </row>
    <row r="17" spans="1:13" ht="15" customHeight="1" thickBot="1">
      <c r="A17" s="10" t="s">
        <v>18</v>
      </c>
      <c r="B17" s="12">
        <f>B14+B15+B16</f>
        <v>21.918477359999997</v>
      </c>
      <c r="C17" s="12"/>
      <c r="D17" s="12">
        <f>D14+D15+D16</f>
        <v>21.918477359999997</v>
      </c>
      <c r="E17" s="12"/>
      <c r="F17" s="12">
        <f>F14+F15+F16</f>
        <v>21.918477359999997</v>
      </c>
      <c r="G17" s="12"/>
      <c r="H17" s="12">
        <f>H14+H15+H16</f>
        <v>21.918477359999997</v>
      </c>
      <c r="I17" s="12"/>
      <c r="J17" s="12">
        <f>J14+J15+J16</f>
        <v>12.219238679999998</v>
      </c>
      <c r="K17" s="14"/>
      <c r="L17" s="11">
        <f t="shared" si="0"/>
        <v>99.893148119999992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7"/>
  <sheetViews>
    <sheetView topLeftCell="A7" zoomScale="91" zoomScaleNormal="91" workbookViewId="0">
      <selection activeCell="J17" sqref="J17"/>
    </sheetView>
  </sheetViews>
  <sheetFormatPr baseColWidth="10" defaultRowHeight="15"/>
  <cols>
    <col min="1" max="1" width="23" customWidth="1"/>
    <col min="2" max="2" width="6.5703125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/>
      <c r="C4" s="7"/>
      <c r="D4" s="6"/>
      <c r="E4" s="7"/>
      <c r="F4" s="6"/>
      <c r="G4" s="7"/>
      <c r="H4" s="6"/>
      <c r="I4" s="7"/>
      <c r="J4" s="6"/>
      <c r="K4" s="7"/>
      <c r="L4" s="12"/>
      <c r="M4" s="7"/>
    </row>
    <row r="5" spans="1:13" ht="16.5" customHeight="1" thickBot="1">
      <c r="A5" s="10" t="s">
        <v>6</v>
      </c>
      <c r="B5" s="11"/>
      <c r="C5" s="7"/>
      <c r="D5" s="6"/>
      <c r="E5" s="7"/>
      <c r="F5" s="6"/>
      <c r="G5" s="7"/>
      <c r="H5" s="6"/>
      <c r="I5" s="7"/>
      <c r="J5" s="6"/>
      <c r="K5" s="7"/>
      <c r="L5" s="12"/>
      <c r="M5" s="7"/>
    </row>
    <row r="6" spans="1:13" ht="42" customHeight="1" thickBot="1">
      <c r="A6" s="10" t="s">
        <v>7</v>
      </c>
      <c r="B6" s="11"/>
      <c r="C6" s="7"/>
      <c r="D6" s="6"/>
      <c r="E6" s="7"/>
      <c r="F6" s="6"/>
      <c r="G6" s="7"/>
      <c r="H6" s="6"/>
      <c r="I6" s="7"/>
      <c r="J6" s="6"/>
      <c r="K6" s="7"/>
      <c r="L6" s="12"/>
      <c r="M6" s="7"/>
    </row>
    <row r="7" spans="1:13" ht="15.75" thickBot="1">
      <c r="A7" s="1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</row>
    <row r="8" spans="1:13" ht="40.5" customHeight="1" thickBot="1">
      <c r="A8" s="15" t="s">
        <v>9</v>
      </c>
      <c r="B8" s="16"/>
      <c r="C8" s="15"/>
      <c r="D8" s="17"/>
      <c r="E8" s="15"/>
      <c r="F8" s="17"/>
      <c r="G8" s="15"/>
      <c r="H8" s="17"/>
      <c r="I8" s="15"/>
      <c r="J8" s="17"/>
      <c r="K8" s="15"/>
      <c r="L8" s="15"/>
      <c r="M8" s="15"/>
    </row>
    <row r="9" spans="1:13" ht="36.75" thickBot="1">
      <c r="A9" s="10" t="s">
        <v>10</v>
      </c>
      <c r="B9" s="11"/>
      <c r="C9" s="7"/>
      <c r="D9" s="11"/>
      <c r="E9" s="7"/>
      <c r="F9" s="6"/>
      <c r="G9" s="7"/>
      <c r="H9" s="6"/>
      <c r="I9" s="7"/>
      <c r="J9" s="6"/>
      <c r="K9" s="7"/>
      <c r="L9" s="7"/>
      <c r="M9" s="7"/>
    </row>
    <row r="10" spans="1:13" ht="17.25" customHeight="1" thickBot="1">
      <c r="A10" s="10" t="s">
        <v>11</v>
      </c>
      <c r="B10" s="11">
        <v>4</v>
      </c>
      <c r="C10" s="11"/>
      <c r="D10" s="11">
        <v>4</v>
      </c>
      <c r="E10" s="11"/>
      <c r="F10" s="11">
        <v>4</v>
      </c>
      <c r="G10" s="11"/>
      <c r="H10" s="11">
        <v>4</v>
      </c>
      <c r="I10" s="11"/>
      <c r="J10" s="11">
        <v>4</v>
      </c>
      <c r="K10" s="11"/>
      <c r="L10" s="11">
        <f t="shared" ref="L10:L12" si="0">B10+D10+F10+H10+J10</f>
        <v>20</v>
      </c>
      <c r="M10" s="11"/>
    </row>
    <row r="11" spans="1:13" ht="16.5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3" ht="15.75" thickBot="1">
      <c r="A12" s="10" t="s">
        <v>13</v>
      </c>
      <c r="B12" s="11">
        <v>6</v>
      </c>
      <c r="C12" s="11"/>
      <c r="D12" s="11">
        <v>6</v>
      </c>
      <c r="E12" s="11"/>
      <c r="F12" s="11">
        <v>6</v>
      </c>
      <c r="G12" s="11"/>
      <c r="H12" s="11">
        <v>6</v>
      </c>
      <c r="I12" s="11"/>
      <c r="J12" s="11">
        <v>6</v>
      </c>
      <c r="K12" s="11"/>
      <c r="L12" s="11">
        <f t="shared" si="0"/>
        <v>30</v>
      </c>
      <c r="M12" s="11"/>
    </row>
    <row r="13" spans="1:13" ht="15.75" thickBot="1">
      <c r="A13" s="10" t="s">
        <v>14</v>
      </c>
      <c r="B13" s="12">
        <f>B8+B9+B10+B11+B12</f>
        <v>10</v>
      </c>
      <c r="C13" s="12"/>
      <c r="D13" s="12">
        <f>D8+D9+D10+D11+D12</f>
        <v>10</v>
      </c>
      <c r="E13" s="12"/>
      <c r="F13" s="12">
        <f>F8+F9+F10+F11+F12</f>
        <v>10</v>
      </c>
      <c r="G13" s="12"/>
      <c r="H13" s="12">
        <f>H8+H9+H10+H11+H12</f>
        <v>10</v>
      </c>
      <c r="I13" s="12"/>
      <c r="J13" s="12">
        <f t="shared" ref="J13" si="1">J8+J9+J10+J11+J12</f>
        <v>10</v>
      </c>
      <c r="K13" s="12"/>
      <c r="L13" s="11">
        <f>L8+L9+L10+L11+L12</f>
        <v>50</v>
      </c>
      <c r="M13" s="11"/>
    </row>
    <row r="14" spans="1:13" ht="26.25" customHeight="1" thickBot="1">
      <c r="A14" s="10" t="s">
        <v>15</v>
      </c>
      <c r="B14" s="13"/>
      <c r="C14" s="7"/>
      <c r="D14" s="8"/>
      <c r="E14" s="7"/>
      <c r="F14" s="8"/>
      <c r="G14" s="7"/>
      <c r="H14" s="8"/>
      <c r="I14" s="7"/>
      <c r="J14" s="8"/>
      <c r="K14" s="7"/>
      <c r="L14" s="11"/>
      <c r="M14" s="11"/>
    </row>
    <row r="15" spans="1:13" ht="18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/>
      <c r="M15" s="11"/>
    </row>
    <row r="16" spans="1:13" ht="16.5" customHeight="1" thickBot="1">
      <c r="A16" s="10" t="s">
        <v>17</v>
      </c>
      <c r="B16" s="11"/>
      <c r="C16" s="7"/>
      <c r="D16" s="6"/>
      <c r="E16" s="7"/>
      <c r="F16" s="6"/>
      <c r="G16" s="7"/>
      <c r="H16" s="6"/>
      <c r="I16" s="7"/>
      <c r="J16" s="6"/>
      <c r="K16" s="7"/>
      <c r="L16" s="11"/>
      <c r="M16" s="11"/>
    </row>
    <row r="17" spans="1:13" ht="15" customHeight="1" thickBot="1">
      <c r="A17" s="10" t="s">
        <v>18</v>
      </c>
      <c r="B17" s="12">
        <f>B10+B12</f>
        <v>10</v>
      </c>
      <c r="C17" s="12"/>
      <c r="D17" s="12">
        <f>D10+D12</f>
        <v>10</v>
      </c>
      <c r="E17" s="12"/>
      <c r="F17" s="12">
        <f>F10+F12</f>
        <v>10</v>
      </c>
      <c r="G17" s="12"/>
      <c r="H17" s="12">
        <f>H10+H12</f>
        <v>10</v>
      </c>
      <c r="I17" s="12"/>
      <c r="J17" s="12">
        <f>J10+J12</f>
        <v>10</v>
      </c>
      <c r="K17" s="14"/>
      <c r="L17" s="12">
        <f>L10+L12</f>
        <v>50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"/>
  <sheetViews>
    <sheetView topLeftCell="A7" zoomScale="96" zoomScaleNormal="96" workbookViewId="0">
      <selection activeCell="N18" sqref="N18"/>
    </sheetView>
  </sheetViews>
  <sheetFormatPr baseColWidth="10" defaultRowHeight="15"/>
  <cols>
    <col min="1" max="1" width="21.85546875" customWidth="1"/>
    <col min="2" max="2" width="6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8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/>
      <c r="C4" s="7"/>
      <c r="D4" s="6"/>
      <c r="E4" s="7"/>
      <c r="F4" s="6"/>
      <c r="G4" s="7"/>
      <c r="H4" s="6"/>
      <c r="I4" s="7"/>
      <c r="J4" s="6"/>
      <c r="K4" s="7"/>
      <c r="L4" s="12"/>
      <c r="M4" s="7"/>
    </row>
    <row r="5" spans="1:13" ht="17.25" customHeight="1" thickBot="1">
      <c r="A5" s="10" t="s">
        <v>6</v>
      </c>
      <c r="B5" s="11"/>
      <c r="C5" s="7"/>
      <c r="D5" s="6"/>
      <c r="E5" s="7"/>
      <c r="F5" s="6"/>
      <c r="G5" s="7"/>
      <c r="H5" s="6"/>
      <c r="I5" s="7"/>
      <c r="J5" s="6"/>
      <c r="K5" s="7"/>
      <c r="L5" s="12"/>
      <c r="M5" s="7"/>
    </row>
    <row r="6" spans="1:13" ht="37.5" customHeight="1" thickBot="1">
      <c r="A6" s="10" t="s">
        <v>7</v>
      </c>
      <c r="B6" s="11"/>
      <c r="C6" s="7"/>
      <c r="D6" s="6"/>
      <c r="E6" s="7"/>
      <c r="F6" s="6"/>
      <c r="G6" s="7"/>
      <c r="H6" s="6"/>
      <c r="I6" s="7"/>
      <c r="J6" s="6"/>
      <c r="K6" s="7"/>
      <c r="L6" s="12"/>
      <c r="M6" s="7"/>
    </row>
    <row r="7" spans="1:13" ht="15.75" thickBot="1">
      <c r="A7" s="1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</row>
    <row r="8" spans="1:13" ht="40.5" customHeight="1" thickBot="1">
      <c r="A8" s="15" t="s">
        <v>9</v>
      </c>
      <c r="B8" s="16"/>
      <c r="C8" s="15"/>
      <c r="D8" s="17"/>
      <c r="E8" s="15"/>
      <c r="F8" s="17"/>
      <c r="G8" s="15"/>
      <c r="H8" s="17"/>
      <c r="I8" s="15"/>
      <c r="J8" s="17"/>
      <c r="K8" s="15"/>
      <c r="L8" s="15"/>
      <c r="M8" s="15"/>
    </row>
    <row r="9" spans="1:13" ht="36.75" thickBot="1">
      <c r="A9" s="10" t="s">
        <v>26</v>
      </c>
      <c r="B9" s="11"/>
      <c r="C9" s="7"/>
      <c r="D9" s="11"/>
      <c r="E9" s="7"/>
      <c r="F9" s="6"/>
      <c r="G9" s="7"/>
      <c r="H9" s="6"/>
      <c r="I9" s="7"/>
      <c r="J9" s="6"/>
      <c r="K9" s="7"/>
      <c r="L9" s="7"/>
      <c r="M9" s="7"/>
    </row>
    <row r="10" spans="1:13" ht="15" customHeight="1" thickBot="1">
      <c r="A10" s="10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4.25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3" ht="15.75" thickBot="1">
      <c r="A12" s="10" t="s">
        <v>13</v>
      </c>
      <c r="B12" s="11">
        <v>2.5</v>
      </c>
      <c r="C12" s="11"/>
      <c r="D12" s="11">
        <v>2.5</v>
      </c>
      <c r="E12" s="11"/>
      <c r="F12" s="11">
        <v>2.5</v>
      </c>
      <c r="G12" s="11"/>
      <c r="H12" s="11">
        <v>2.5</v>
      </c>
      <c r="I12" s="11"/>
      <c r="J12" s="11">
        <v>1.25</v>
      </c>
      <c r="K12" s="11"/>
      <c r="L12" s="12">
        <f t="shared" ref="L12" si="0">B12+D12+F12+H12+J12</f>
        <v>11.25</v>
      </c>
      <c r="M12" s="11"/>
    </row>
    <row r="13" spans="1:13" ht="15.75" thickBot="1">
      <c r="A13" s="10" t="s">
        <v>14</v>
      </c>
      <c r="B13" s="12">
        <f>B8+B9+B10+B11+B12</f>
        <v>2.5</v>
      </c>
      <c r="C13" s="12"/>
      <c r="D13" s="12">
        <f>D8+D9+D10+D11+D12</f>
        <v>2.5</v>
      </c>
      <c r="E13" s="12"/>
      <c r="F13" s="12">
        <f>F8+F9+F10+F11+F12</f>
        <v>2.5</v>
      </c>
      <c r="G13" s="12"/>
      <c r="H13" s="12">
        <f>H8+H9+H10+H11+H12</f>
        <v>2.5</v>
      </c>
      <c r="I13" s="12"/>
      <c r="J13" s="12">
        <f>J8+J9+J10+J11+J12</f>
        <v>1.25</v>
      </c>
      <c r="K13" s="12"/>
      <c r="L13" s="12">
        <f>L8+L9+L10+L11+L12</f>
        <v>11.25</v>
      </c>
      <c r="M13" s="11"/>
    </row>
    <row r="14" spans="1:13" ht="27" customHeight="1" thickBot="1">
      <c r="A14" s="10" t="s">
        <v>15</v>
      </c>
      <c r="B14" s="13">
        <f>B7+B13</f>
        <v>2.5</v>
      </c>
      <c r="C14" s="7"/>
      <c r="D14" s="13">
        <f>D7+D13</f>
        <v>2.5</v>
      </c>
      <c r="E14" s="7"/>
      <c r="F14" s="13">
        <f>F7+F13</f>
        <v>2.5</v>
      </c>
      <c r="G14" s="7"/>
      <c r="H14" s="13">
        <f>H7+H13</f>
        <v>2.5</v>
      </c>
      <c r="I14" s="7"/>
      <c r="J14" s="13">
        <f>J7+J13</f>
        <v>1.25</v>
      </c>
      <c r="K14" s="7"/>
      <c r="L14" s="19">
        <f>L7+L13</f>
        <v>11.25</v>
      </c>
      <c r="M14" s="11"/>
    </row>
    <row r="15" spans="1:13" ht="15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/>
      <c r="M15" s="11"/>
    </row>
    <row r="16" spans="1:13" ht="15" customHeight="1" thickBot="1">
      <c r="A16" s="10" t="s">
        <v>17</v>
      </c>
      <c r="B16" s="11"/>
      <c r="C16" s="7"/>
      <c r="D16" s="6"/>
      <c r="E16" s="7"/>
      <c r="F16" s="6"/>
      <c r="G16" s="7"/>
      <c r="H16" s="6"/>
      <c r="I16" s="7"/>
      <c r="J16" s="6"/>
      <c r="K16" s="7"/>
      <c r="L16" s="11"/>
      <c r="M16" s="11"/>
    </row>
    <row r="17" spans="1:13" ht="15" customHeight="1" thickBot="1">
      <c r="A17" s="10" t="s">
        <v>18</v>
      </c>
      <c r="B17" s="12">
        <f>B14+B15+B16</f>
        <v>2.5</v>
      </c>
      <c r="C17" s="12"/>
      <c r="D17" s="12">
        <f>D14+D15+D16</f>
        <v>2.5</v>
      </c>
      <c r="E17" s="12"/>
      <c r="F17" s="12">
        <f>F14+F15+F16</f>
        <v>2.5</v>
      </c>
      <c r="G17" s="12"/>
      <c r="H17" s="12">
        <f>H14+H15+H16</f>
        <v>2.5</v>
      </c>
      <c r="I17" s="12"/>
      <c r="J17" s="12">
        <f>J14+J15+J16</f>
        <v>1.25</v>
      </c>
      <c r="K17" s="14"/>
      <c r="L17" s="12">
        <f t="shared" ref="L17" si="1">B17+D17+F17+H17+J17</f>
        <v>11.25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"/>
  <sheetViews>
    <sheetView topLeftCell="A7" zoomScale="96" zoomScaleNormal="96" workbookViewId="0">
      <selection activeCell="H18" sqref="H18"/>
    </sheetView>
  </sheetViews>
  <sheetFormatPr baseColWidth="10" defaultRowHeight="15"/>
  <cols>
    <col min="1" max="1" width="23.42578125" customWidth="1"/>
    <col min="2" max="2" width="6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6.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/>
      <c r="C4" s="7"/>
      <c r="D4" s="6"/>
      <c r="E4" s="7"/>
      <c r="F4" s="6"/>
      <c r="G4" s="7"/>
      <c r="H4" s="6"/>
      <c r="I4" s="7"/>
      <c r="J4" s="6"/>
      <c r="K4" s="7"/>
      <c r="L4" s="12"/>
      <c r="M4" s="7"/>
    </row>
    <row r="5" spans="1:13" ht="15" customHeight="1" thickBot="1">
      <c r="A5" s="10" t="s">
        <v>6</v>
      </c>
      <c r="B5" s="11"/>
      <c r="C5" s="7"/>
      <c r="D5" s="6"/>
      <c r="E5" s="7"/>
      <c r="F5" s="6"/>
      <c r="G5" s="7"/>
      <c r="H5" s="6"/>
      <c r="I5" s="7"/>
      <c r="J5" s="6"/>
      <c r="K5" s="7"/>
      <c r="L5" s="12"/>
      <c r="M5" s="7"/>
    </row>
    <row r="6" spans="1:13" ht="48" customHeight="1" thickBot="1">
      <c r="A6" s="10" t="s">
        <v>7</v>
      </c>
      <c r="B6" s="11"/>
      <c r="C6" s="7"/>
      <c r="D6" s="6"/>
      <c r="E6" s="7"/>
      <c r="F6" s="6"/>
      <c r="G6" s="7"/>
      <c r="H6" s="6"/>
      <c r="I6" s="7"/>
      <c r="J6" s="6"/>
      <c r="K6" s="7"/>
      <c r="L6" s="12"/>
      <c r="M6" s="7"/>
    </row>
    <row r="7" spans="1:13" ht="15.75" thickBot="1">
      <c r="A7" s="10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</row>
    <row r="8" spans="1:13" ht="36.75" customHeight="1" thickBot="1">
      <c r="A8" s="15" t="s">
        <v>9</v>
      </c>
      <c r="B8" s="16"/>
      <c r="C8" s="15"/>
      <c r="D8" s="17"/>
      <c r="E8" s="15"/>
      <c r="F8" s="17"/>
      <c r="G8" s="15"/>
      <c r="H8" s="17"/>
      <c r="I8" s="15"/>
      <c r="J8" s="17"/>
      <c r="K8" s="15"/>
      <c r="L8" s="15"/>
      <c r="M8" s="15"/>
    </row>
    <row r="9" spans="1:13" ht="36.75" thickBot="1">
      <c r="A9" s="10" t="s">
        <v>26</v>
      </c>
      <c r="B9" s="11"/>
      <c r="C9" s="7"/>
      <c r="D9" s="11"/>
      <c r="E9" s="7"/>
      <c r="F9" s="6"/>
      <c r="G9" s="7"/>
      <c r="H9" s="6"/>
      <c r="I9" s="7"/>
      <c r="J9" s="6"/>
      <c r="K9" s="7"/>
      <c r="L9" s="7"/>
      <c r="M9" s="7"/>
    </row>
    <row r="10" spans="1:13" ht="17.25" customHeight="1" thickBot="1">
      <c r="A10" s="10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" customHeight="1" thickBot="1">
      <c r="A11" s="10" t="s">
        <v>12</v>
      </c>
      <c r="B11" s="11"/>
      <c r="C11" s="7"/>
      <c r="D11" s="6"/>
      <c r="E11" s="7"/>
      <c r="F11" s="6"/>
      <c r="G11" s="7"/>
      <c r="H11" s="6"/>
      <c r="I11" s="7"/>
      <c r="J11" s="7"/>
      <c r="K11" s="7"/>
      <c r="L11" s="7"/>
      <c r="M11" s="11"/>
    </row>
    <row r="12" spans="1:13" ht="16.5" customHeight="1" thickBot="1">
      <c r="A12" s="10" t="s">
        <v>13</v>
      </c>
      <c r="B12" s="11">
        <v>2.5</v>
      </c>
      <c r="C12" s="11"/>
      <c r="D12" s="11">
        <v>2.5</v>
      </c>
      <c r="E12" s="11"/>
      <c r="F12" s="11">
        <v>2.5</v>
      </c>
      <c r="G12" s="11"/>
      <c r="H12" s="11">
        <v>2.5</v>
      </c>
      <c r="I12" s="11"/>
      <c r="J12" s="11">
        <v>1.25</v>
      </c>
      <c r="K12" s="11"/>
      <c r="L12" s="11">
        <f t="shared" ref="L12" si="0">B12+D12+F12+H12+J12</f>
        <v>11.25</v>
      </c>
      <c r="M12" s="11"/>
    </row>
    <row r="13" spans="1:13" ht="15.75" thickBot="1">
      <c r="A13" s="10" t="s">
        <v>14</v>
      </c>
      <c r="B13" s="12">
        <f>B8+B9+B10+B11+B12</f>
        <v>2.5</v>
      </c>
      <c r="C13" s="12"/>
      <c r="D13" s="12">
        <f>D8+D9+D10+D11+D12</f>
        <v>2.5</v>
      </c>
      <c r="E13" s="12"/>
      <c r="F13" s="12">
        <f>F8+F9+F10+F11+F12</f>
        <v>2.5</v>
      </c>
      <c r="G13" s="12"/>
      <c r="H13" s="12">
        <f>H8+H9+H10+H11+H12</f>
        <v>2.5</v>
      </c>
      <c r="I13" s="12"/>
      <c r="J13" s="12">
        <f>J8+J9+J10+J11+J12</f>
        <v>1.25</v>
      </c>
      <c r="K13" s="12"/>
      <c r="L13" s="11">
        <f>L8+L9+L10+L11+L12</f>
        <v>11.25</v>
      </c>
      <c r="M13" s="11"/>
    </row>
    <row r="14" spans="1:13" ht="27" customHeight="1" thickBot="1">
      <c r="A14" s="10" t="s">
        <v>15</v>
      </c>
      <c r="B14" s="13">
        <f>B7+B13</f>
        <v>2.5</v>
      </c>
      <c r="C14" s="7"/>
      <c r="D14" s="13">
        <f>D7+D13</f>
        <v>2.5</v>
      </c>
      <c r="E14" s="7"/>
      <c r="F14" s="13">
        <f>F7+F13</f>
        <v>2.5</v>
      </c>
      <c r="G14" s="7"/>
      <c r="H14" s="13">
        <f>H7+H13</f>
        <v>2.5</v>
      </c>
      <c r="I14" s="7"/>
      <c r="J14" s="13">
        <f>J7+J13</f>
        <v>1.25</v>
      </c>
      <c r="K14" s="7"/>
      <c r="L14" s="13">
        <f>L7+L13</f>
        <v>11.25</v>
      </c>
      <c r="M14" s="11"/>
    </row>
    <row r="15" spans="1:13" ht="15" customHeight="1" thickBot="1">
      <c r="A15" s="10" t="s">
        <v>16</v>
      </c>
      <c r="B15" s="12"/>
      <c r="C15" s="7"/>
      <c r="D15" s="12"/>
      <c r="E15" s="12"/>
      <c r="F15" s="12"/>
      <c r="G15" s="12"/>
      <c r="H15" s="12"/>
      <c r="I15" s="12"/>
      <c r="J15" s="12"/>
      <c r="K15" s="12"/>
      <c r="L15" s="11"/>
      <c r="M15" s="11"/>
    </row>
    <row r="16" spans="1:13" ht="18.75" customHeight="1" thickBot="1">
      <c r="A16" s="10" t="s">
        <v>17</v>
      </c>
      <c r="B16" s="11"/>
      <c r="C16" s="7"/>
      <c r="D16" s="6"/>
      <c r="E16" s="7"/>
      <c r="F16" s="6"/>
      <c r="G16" s="7"/>
      <c r="H16" s="6"/>
      <c r="I16" s="7"/>
      <c r="J16" s="6"/>
      <c r="K16" s="7"/>
      <c r="L16" s="11"/>
      <c r="M16" s="11"/>
    </row>
    <row r="17" spans="1:13" ht="15" customHeight="1" thickBot="1">
      <c r="A17" s="10" t="s">
        <v>18</v>
      </c>
      <c r="B17" s="12">
        <f>B14+B15+B16</f>
        <v>2.5</v>
      </c>
      <c r="C17" s="12"/>
      <c r="D17" s="12">
        <f>D14+D15+D16</f>
        <v>2.5</v>
      </c>
      <c r="E17" s="12"/>
      <c r="F17" s="12">
        <f>F14+F15+F16</f>
        <v>2.5</v>
      </c>
      <c r="G17" s="12"/>
      <c r="H17" s="12">
        <f>H14+H15+H16</f>
        <v>2.5</v>
      </c>
      <c r="I17" s="12"/>
      <c r="J17" s="11">
        <f>J14+J15+J16</f>
        <v>1.25</v>
      </c>
      <c r="K17" s="14"/>
      <c r="L17" s="11">
        <f>L14+L15+L16</f>
        <v>11.25</v>
      </c>
      <c r="M17" s="12"/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="91" zoomScaleNormal="91" workbookViewId="0">
      <selection activeCell="B5" sqref="B5"/>
    </sheetView>
  </sheetViews>
  <sheetFormatPr baseColWidth="10" defaultRowHeight="15"/>
  <cols>
    <col min="1" max="1" width="23.42578125" customWidth="1"/>
    <col min="2" max="2" width="9.5703125" customWidth="1"/>
    <col min="3" max="3" width="5.85546875" customWidth="1"/>
    <col min="4" max="4" width="7.28515625" customWidth="1"/>
    <col min="5" max="5" width="5.7109375" customWidth="1"/>
    <col min="6" max="6" width="7.7109375" customWidth="1"/>
    <col min="7" max="7" width="6.7109375" customWidth="1"/>
    <col min="8" max="8" width="6.85546875" customWidth="1"/>
    <col min="9" max="9" width="5.5703125" customWidth="1"/>
    <col min="10" max="11" width="6.85546875" customWidth="1"/>
    <col min="12" max="12" width="7.7109375" customWidth="1"/>
    <col min="13" max="13" width="6.42578125" customWidth="1"/>
  </cols>
  <sheetData>
    <row r="1" spans="1:13" ht="15.75" thickBot="1">
      <c r="A1" s="9"/>
      <c r="B1" s="21" t="s">
        <v>25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ht="12" customHeight="1" thickBot="1">
      <c r="A2" s="2" t="s">
        <v>0</v>
      </c>
      <c r="B2" s="24">
        <v>2014</v>
      </c>
      <c r="C2" s="25"/>
      <c r="D2" s="24">
        <v>2015</v>
      </c>
      <c r="E2" s="25"/>
      <c r="F2" s="24">
        <v>2016</v>
      </c>
      <c r="G2" s="25"/>
      <c r="H2" s="24">
        <v>2017</v>
      </c>
      <c r="I2" s="25"/>
      <c r="J2" s="24">
        <v>2018</v>
      </c>
      <c r="K2" s="25"/>
      <c r="L2" s="24" t="s">
        <v>2</v>
      </c>
      <c r="M2" s="25"/>
    </row>
    <row r="3" spans="1:13" ht="13.5" customHeight="1" thickBot="1">
      <c r="A3" s="3"/>
      <c r="B3" s="4" t="s">
        <v>3</v>
      </c>
      <c r="C3" s="4" t="s">
        <v>4</v>
      </c>
      <c r="D3" s="4" t="s">
        <v>3</v>
      </c>
      <c r="E3" s="4" t="s">
        <v>4</v>
      </c>
      <c r="F3" s="4" t="s">
        <v>3</v>
      </c>
      <c r="G3" s="4" t="s">
        <v>4</v>
      </c>
      <c r="H3" s="4" t="s">
        <v>3</v>
      </c>
      <c r="I3" s="4" t="s">
        <v>4</v>
      </c>
      <c r="J3" s="4" t="s">
        <v>3</v>
      </c>
      <c r="K3" s="4" t="s">
        <v>4</v>
      </c>
      <c r="L3" s="4" t="s">
        <v>3</v>
      </c>
      <c r="M3" s="4" t="s">
        <v>4</v>
      </c>
    </row>
    <row r="4" spans="1:13" ht="15.75" thickBot="1">
      <c r="A4" s="10" t="s">
        <v>5</v>
      </c>
      <c r="B4" s="11">
        <f>INCA!B4+UO!B4+'CPN UH'!B4+BIOPLANTAS!B4+UDG!B4+UNAH!B4+UDM!B4</f>
        <v>191.13550000000001</v>
      </c>
      <c r="C4" s="11">
        <f>INCA!C4+UO!C4+'CPN UH'!C4+BIOPLANTAS!C4+UDG!C4+UNAH!C4+UDM!C4</f>
        <v>0</v>
      </c>
      <c r="D4" s="11">
        <f>INCA!D4+UO!D4+'CPN UH'!D4+BIOPLANTAS!D4+UDG!D4+UNAH!D4+UDM!D4</f>
        <v>191.13550000000001</v>
      </c>
      <c r="E4" s="11">
        <f>INCA!E4+UO!E4+'CPN UH'!E4+BIOPLANTAS!E4+UDG!E4+UNAH!E4+UDM!E4</f>
        <v>0</v>
      </c>
      <c r="F4" s="11">
        <f>INCA!F4+UO!F4+'CPN UH'!F4+BIOPLANTAS!F4+UDG!F4+UNAH!F4+UDM!F4</f>
        <v>191.13550000000001</v>
      </c>
      <c r="G4" s="11">
        <f>INCA!G4+UO!G4+'CPN UH'!G4+BIOPLANTAS!G4+UDG!G4+UNAH!G4+UDM!G4</f>
        <v>0</v>
      </c>
      <c r="H4" s="11">
        <f>INCA!H4+UO!H4+'CPN UH'!H4+BIOPLANTAS!H4+UDG!H4+UNAH!H4+UDM!H4</f>
        <v>191.13550000000001</v>
      </c>
      <c r="I4" s="11">
        <f>INCA!I4+UO!I4+'CPN UH'!I4+BIOPLANTAS!I4+UDG!I4+UNAH!I4+UDM!I4</f>
        <v>0</v>
      </c>
      <c r="J4" s="11">
        <f>INCA!J4+UO!J4+'CPN UH'!J4+BIOPLANTAS!J4+UDG!J4+UNAH!J4+UDM!J4</f>
        <v>187.69550000000001</v>
      </c>
      <c r="K4" s="11">
        <f>INCA!K4+UO!K4+'CPN UH'!K4+BIOPLANTAS!K4+UDG!K4+UNAH!K4+UDM!K4</f>
        <v>0</v>
      </c>
      <c r="L4" s="12">
        <f>INCA!L4+UO!L4+'CPN UH'!L4+BIOPLANTAS!L4+UDG!L4+UNAH!L4+UDM!L4</f>
        <v>952.23750000000007</v>
      </c>
      <c r="M4" s="12">
        <f>INCA!M4+UO!M4+'CPN UH'!M4+BIOPLANTAS!M4+UDG!M4+UNAH!M4+UDM!M4</f>
        <v>0</v>
      </c>
    </row>
    <row r="5" spans="1:13" ht="27" customHeight="1" thickBot="1">
      <c r="A5" s="10" t="s">
        <v>6</v>
      </c>
      <c r="B5" s="11">
        <f>INCA!B5+UO!B5+'CPN UH'!B5+BIOPLANTAS!B5+UDG!B5+UNAH!B5+UDM!B5</f>
        <v>88.76124999999999</v>
      </c>
      <c r="C5" s="11">
        <f>INCA!C5+UO!C5+'CPN UH'!C5+BIOPLANTAS!C5+UDG!C5+UNAH!C5+UDM!C5</f>
        <v>0</v>
      </c>
      <c r="D5" s="11">
        <f>INCA!D5+UO!D5+'CPN UH'!D5+BIOPLANTAS!D5+UDG!D5+UNAH!D5+UDM!D5</f>
        <v>88.76124999999999</v>
      </c>
      <c r="E5" s="11">
        <f>INCA!E5+UO!E5+'CPN UH'!E5+BIOPLANTAS!E5+UDG!E5+UNAH!E5+UDM!E5</f>
        <v>0</v>
      </c>
      <c r="F5" s="11">
        <f>INCA!F5+UO!F5+'CPN UH'!F5+BIOPLANTAS!F5+UDG!F5+UNAH!F5+UDM!F5</f>
        <v>88.76124999999999</v>
      </c>
      <c r="G5" s="11">
        <f>INCA!G5+UO!G5+'CPN UH'!G5+BIOPLANTAS!G5+UDG!G5+UNAH!G5+UDM!G5</f>
        <v>0</v>
      </c>
      <c r="H5" s="11">
        <f>INCA!H5+UO!H5+'CPN UH'!H5+BIOPLANTAS!H5+UDG!H5+UNAH!H5+UDM!H5</f>
        <v>88.76124999999999</v>
      </c>
      <c r="I5" s="11">
        <f>INCA!I5+UO!I5+'CPN UH'!I5+BIOPLANTAS!I5+UDG!I5+UNAH!I5+UDM!I5</f>
        <v>0</v>
      </c>
      <c r="J5" s="11">
        <f>INCA!J5+UO!J5+'CPN UH'!J5+BIOPLANTAS!J5+UDG!J5+UNAH!J5+UDM!J5</f>
        <v>86.421250000000001</v>
      </c>
      <c r="K5" s="11">
        <f>INCA!K5+UO!K5+'CPN UH'!K5+BIOPLANTAS!K5+UDG!K5+UNAH!K5+UDM!K5</f>
        <v>0</v>
      </c>
      <c r="L5" s="12">
        <f>INCA!L5+UO!L5+'CPN UH'!L5+BIOPLANTAS!L5+UDG!L5+UNAH!L5+UDM!L5</f>
        <v>441.46625</v>
      </c>
      <c r="M5" s="12">
        <f>INCA!M5+UO!M5+'CPN UH'!M5+BIOPLANTAS!M5+UDG!M5+UNAH!M5+UDM!M5</f>
        <v>0</v>
      </c>
    </row>
    <row r="6" spans="1:13" ht="51" customHeight="1" thickBot="1">
      <c r="A6" s="10" t="s">
        <v>7</v>
      </c>
      <c r="B6" s="11">
        <f>INCA!B6+UO!B6+'CPN UH'!B6+BIOPLANTAS!B6+UDG!B6+UNAH!B6+UDM!B6</f>
        <v>25.442614574999997</v>
      </c>
      <c r="C6" s="11">
        <f>INCA!C6+UO!C6+'CPN UH'!C6+BIOPLANTAS!C6+UDG!C6+UNAH!C6+UDM!C6</f>
        <v>0</v>
      </c>
      <c r="D6" s="11">
        <f>INCA!D6+UO!D6+'CPN UH'!D6+BIOPLANTAS!D6+UDG!D6+UNAH!D6+UDM!D6</f>
        <v>25.442614574999997</v>
      </c>
      <c r="E6" s="11">
        <f>INCA!E6+UO!E6+'CPN UH'!E6+BIOPLANTAS!E6+UDG!E6+UNAH!E6+UDM!E6</f>
        <v>0</v>
      </c>
      <c r="F6" s="11">
        <f>INCA!F6+UO!F6+'CPN UH'!F6+BIOPLANTAS!F6+UDG!F6+UNAH!F6+UDM!F6</f>
        <v>25.442614574999997</v>
      </c>
      <c r="G6" s="11">
        <f>INCA!G6+UO!G6+'CPN UH'!G6+BIOPLANTAS!G6+UDG!G6+UNAH!G6+UDM!G6</f>
        <v>0</v>
      </c>
      <c r="H6" s="11">
        <f>INCA!H6+UO!H6+'CPN UH'!H6+BIOPLANTAS!H6+UDG!H6+UNAH!H6+UDM!H6</f>
        <v>25.442614574999997</v>
      </c>
      <c r="I6" s="11">
        <f>INCA!I6+UO!I6+'CPN UH'!I6+BIOPLANTAS!I6+UDG!I6+UNAH!I6+UDM!I6</f>
        <v>0</v>
      </c>
      <c r="J6" s="11">
        <f>INCA!J6+UO!J6+'CPN UH'!J6+BIOPLANTAS!J6+UDG!J6+UNAH!J6+UDM!J6</f>
        <v>24.917212574999997</v>
      </c>
      <c r="K6" s="11">
        <f>INCA!K6+UO!K6+'CPN UH'!K6+BIOPLANTAS!K6+UDG!K6+UNAH!K6+UDM!K6</f>
        <v>0</v>
      </c>
      <c r="L6" s="12">
        <f>INCA!L6+UO!L6+'CPN UH'!L6+BIOPLANTAS!L6+UDG!L6+UNAH!L6+UDM!L6</f>
        <v>126.68767087499998</v>
      </c>
      <c r="M6" s="12">
        <f>INCA!M6+UO!M6+'CPN UH'!M6+BIOPLANTAS!M6+UDG!M6+UNAH!M6+UDM!M6</f>
        <v>0</v>
      </c>
    </row>
    <row r="7" spans="1:13" ht="15.75" thickBot="1">
      <c r="A7" s="10" t="s">
        <v>8</v>
      </c>
      <c r="B7" s="11">
        <f>INCA!B7+UO!B7+'CPN UH'!B7+BIOPLANTAS!B7+UDG!B7+UNAH!B7+UDM!B7</f>
        <v>305.33936457499999</v>
      </c>
      <c r="C7" s="11">
        <f>INCA!C7+UO!C7+'CPN UH'!C7+BIOPLANTAS!C7+UDG!C7+UNAH!C7+UDM!C7</f>
        <v>0</v>
      </c>
      <c r="D7" s="11">
        <f>INCA!D7+UO!D7+'CPN UH'!D7+BIOPLANTAS!D7+UDG!D7+UNAH!D7+UDM!D7</f>
        <v>305.33936457499999</v>
      </c>
      <c r="E7" s="11">
        <f>INCA!E7+UO!E7+'CPN UH'!E7+BIOPLANTAS!E7+UDG!E7+UNAH!E7+UDM!E7</f>
        <v>0</v>
      </c>
      <c r="F7" s="11">
        <f>INCA!F7+UO!F7+'CPN UH'!F7+BIOPLANTAS!F7+UDG!F7+UNAH!F7+UDM!F7</f>
        <v>305.33936457499999</v>
      </c>
      <c r="G7" s="11">
        <f>INCA!G7+UO!G7+'CPN UH'!G7+BIOPLANTAS!G7+UDG!G7+UNAH!G7+UDM!G7</f>
        <v>0</v>
      </c>
      <c r="H7" s="11">
        <f>INCA!H7+UO!H7+'CPN UH'!H7+BIOPLANTAS!H7+UDG!H7+UNAH!H7+UDM!H7</f>
        <v>305.33936457499999</v>
      </c>
      <c r="I7" s="11">
        <f>INCA!I7+UO!I7+'CPN UH'!I7+BIOPLANTAS!I7+UDG!I7+UNAH!I7+UDM!I7</f>
        <v>0</v>
      </c>
      <c r="J7" s="11">
        <f>INCA!J7+UO!J7+'CPN UH'!J7+BIOPLANTAS!J7+UDG!J7+UNAH!J7+UDM!J7</f>
        <v>299.03396257500003</v>
      </c>
      <c r="K7" s="11">
        <f>INCA!K7+UO!K7+'CPN UH'!K7+BIOPLANTAS!K7+UDG!K7+UNAH!K7+UDM!K7</f>
        <v>0</v>
      </c>
      <c r="L7" s="12">
        <f>INCA!L7+UO!L7+'CPN UH'!L7+BIOPLANTAS!L7+UDG!L7+UNAH!L7+UDM!L7</f>
        <v>1520.3914208750002</v>
      </c>
      <c r="M7" s="12">
        <f>INCA!M7+UO!M7+'CPN UH'!M7+BIOPLANTAS!M7+UDG!M7+UNAH!M7+UDM!M7</f>
        <v>0</v>
      </c>
    </row>
    <row r="8" spans="1:13" ht="42" customHeight="1" thickBot="1">
      <c r="A8" s="9" t="s">
        <v>9</v>
      </c>
      <c r="B8" s="11">
        <f>INCA!B8+UO!B8+'CPN UH'!B8+BIOPLANTAS!B8+UDG!B8+UNAH!B8+UDM!B8</f>
        <v>42.747511040500001</v>
      </c>
      <c r="C8" s="11">
        <f>INCA!C8+UO!C8+'CPN UH'!C8+BIOPLANTAS!C8+UDG!C8+UNAH!C8+UDM!C8</f>
        <v>0</v>
      </c>
      <c r="D8" s="11">
        <f>INCA!D8+UO!D8+'CPN UH'!D8+BIOPLANTAS!D8+UDG!D8+UNAH!D8+UDM!D8</f>
        <v>42.747511040500001</v>
      </c>
      <c r="E8" s="11">
        <f>INCA!E8+UO!E8+'CPN UH'!E8+BIOPLANTAS!E8+UDG!E8+UNAH!E8+UDM!E8</f>
        <v>0</v>
      </c>
      <c r="F8" s="11">
        <f>INCA!F8+UO!F8+'CPN UH'!F8+BIOPLANTAS!F8+UDG!F8+UNAH!F8+UDM!F8</f>
        <v>42.747511040500001</v>
      </c>
      <c r="G8" s="11">
        <f>INCA!G8+UO!G8+'CPN UH'!G8+BIOPLANTAS!G8+UDG!G8+UNAH!G8+UDM!G8</f>
        <v>0</v>
      </c>
      <c r="H8" s="11">
        <f>INCA!H8+UO!H8+'CPN UH'!H8+BIOPLANTAS!H8+UDG!H8+UNAH!H8+UDM!H8</f>
        <v>42.747511040500001</v>
      </c>
      <c r="I8" s="11">
        <f>INCA!I8+UO!I8+'CPN UH'!I8+BIOPLANTAS!I8+UDG!I8+UNAH!I8+UDM!I8</f>
        <v>0</v>
      </c>
      <c r="J8" s="11">
        <f>INCA!J8+UO!J8+'CPN UH'!J8+BIOPLANTAS!J8+UDG!J8+UNAH!J8+UDM!J8</f>
        <v>41.864754760500006</v>
      </c>
      <c r="K8" s="11">
        <f>INCA!K8+UO!K8+'CPN UH'!K8+BIOPLANTAS!K8+UDG!K8+UNAH!K8+UDM!K8</f>
        <v>0</v>
      </c>
      <c r="L8" s="12">
        <f>INCA!L8+UO!L8+'CPN UH'!L8+BIOPLANTAS!L8+UDG!L8+UNAH!L8+UDM!L8</f>
        <v>212.85479892250001</v>
      </c>
      <c r="M8" s="12">
        <f>INCA!M8+UO!M8+'CPN UH'!M8+BIOPLANTAS!M8+UDG!M8+UNAH!M8+UDM!M8</f>
        <v>0</v>
      </c>
    </row>
    <row r="9" spans="1:13" ht="40.5" customHeight="1" thickBot="1">
      <c r="A9" s="15" t="s">
        <v>26</v>
      </c>
      <c r="B9" s="11">
        <f>INCA!B9+UO!B9+'CPN UH'!B9+BIOPLANTAS!B9+UDG!B9+UNAH!B9+UDM!B9</f>
        <v>61.067872915000009</v>
      </c>
      <c r="C9" s="11">
        <f>INCA!C9+UO!C9+'CPN UH'!C9+BIOPLANTAS!C9+UDG!C9+UNAH!C9+UDM!C9</f>
        <v>0</v>
      </c>
      <c r="D9" s="11">
        <f>INCA!D9+UO!D9+'CPN UH'!D9+BIOPLANTAS!D9+UDG!D9+UNAH!D9+UDM!D9</f>
        <v>61.067872915000009</v>
      </c>
      <c r="E9" s="11">
        <f>INCA!E9+UO!E9+'CPN UH'!E9+BIOPLANTAS!E9+UDG!E9+UNAH!E9+UDM!E9</f>
        <v>0</v>
      </c>
      <c r="F9" s="11">
        <f>INCA!F9+UO!F9+'CPN UH'!F9+BIOPLANTAS!F9+UDG!F9+UNAH!F9+UDM!F9</f>
        <v>61.067872915000009</v>
      </c>
      <c r="G9" s="11">
        <f>INCA!G9+UO!G9+'CPN UH'!G9+BIOPLANTAS!G9+UDG!G9+UNAH!G9+UDM!G9</f>
        <v>0</v>
      </c>
      <c r="H9" s="11">
        <f>INCA!H9+UO!H9+'CPN UH'!H9+BIOPLANTAS!H9+UDG!H9+UNAH!H9+UDM!H9</f>
        <v>61.067872915000009</v>
      </c>
      <c r="I9" s="11">
        <f>INCA!I9+UO!I9+'CPN UH'!I9+BIOPLANTAS!I9+UDG!I9+UNAH!I9+UDM!I9</f>
        <v>0</v>
      </c>
      <c r="J9" s="11">
        <f>INCA!J9+UO!J9+'CPN UH'!J9+BIOPLANTAS!J9+UDG!J9+UNAH!J9+UDM!J9</f>
        <v>59.806792515000005</v>
      </c>
      <c r="K9" s="11">
        <f>INCA!K9+UO!K9+'CPN UH'!K9+BIOPLANTAS!K9+UDG!K9+UNAH!K9+UDM!K9</f>
        <v>0</v>
      </c>
      <c r="L9" s="12">
        <f>INCA!L9+UO!L9+'CPN UH'!L9+BIOPLANTAS!L9+UDG!L9+UNAH!L9+UDM!L9</f>
        <v>304.07828417500002</v>
      </c>
      <c r="M9" s="12">
        <f>INCA!M9+UO!M9+'CPN UH'!M9+BIOPLANTAS!M9+UDG!M9+UNAH!M9+UDM!M9</f>
        <v>0</v>
      </c>
    </row>
    <row r="10" spans="1:13" ht="17.25" customHeight="1" thickBot="1">
      <c r="A10" s="10" t="s">
        <v>11</v>
      </c>
      <c r="B10" s="11">
        <f>INCA!B10+UO!B10+'CPN UH'!B10+BIOPLANTAS!B10+UDG!B10+UNAH!B10+UDM!B10</f>
        <v>11</v>
      </c>
      <c r="C10" s="11">
        <f>INCA!C10+UO!C10+'CPN UH'!C10+BIOPLANTAS!C10+UDG!C10+UNAH!C10+UDM!C10</f>
        <v>10</v>
      </c>
      <c r="D10" s="11">
        <f>INCA!D10+UO!D10+'CPN UH'!D10+BIOPLANTAS!D10+UDG!D10+UNAH!D10+UDM!D10</f>
        <v>11</v>
      </c>
      <c r="E10" s="11">
        <f>INCA!E10+UO!E10+'CPN UH'!E10+BIOPLANTAS!E10+UDG!E10+UNAH!E10+UDM!E10</f>
        <v>0</v>
      </c>
      <c r="F10" s="11">
        <f>INCA!F10+UO!F10+'CPN UH'!F10+BIOPLANTAS!F10+UDG!F10+UNAH!F10+UDM!F10</f>
        <v>11</v>
      </c>
      <c r="G10" s="11">
        <f>INCA!G10+UO!G10+'CPN UH'!G10+BIOPLANTAS!G10+UDG!G10+UNAH!G10+UDM!G10</f>
        <v>5</v>
      </c>
      <c r="H10" s="11">
        <f>INCA!H10+UO!H10+'CPN UH'!H10+BIOPLANTAS!H10+UDG!H10+UNAH!H10+UDM!H10</f>
        <v>11</v>
      </c>
      <c r="I10" s="11">
        <f>INCA!I10+UO!I10+'CPN UH'!I10+BIOPLANTAS!I10+UDG!I10+UNAH!I10+UDM!I10</f>
        <v>5</v>
      </c>
      <c r="J10" s="11">
        <f>INCA!J10+UO!J10+'CPN UH'!J10+BIOPLANTAS!J10+UDG!J10+UNAH!J10+UDM!J10</f>
        <v>11</v>
      </c>
      <c r="K10" s="11">
        <f>INCA!K10+UO!K10+'CPN UH'!K10+BIOPLANTAS!K10+UDG!K10+UNAH!K10+UDM!K10</f>
        <v>5</v>
      </c>
      <c r="L10" s="12">
        <f>INCA!L10+UO!L10+'CPN UH'!L10+BIOPLANTAS!L10+UDG!L10+UNAH!L10+UDM!L10</f>
        <v>55</v>
      </c>
      <c r="M10" s="12">
        <f>INCA!M10+UO!M10+'CPN UH'!M10+BIOPLANTAS!M10+UDG!M10+UNAH!M10+UDM!M10</f>
        <v>25</v>
      </c>
    </row>
    <row r="11" spans="1:13" ht="15.75" thickBot="1">
      <c r="A11" s="10" t="s">
        <v>12</v>
      </c>
      <c r="B11" s="11">
        <f>INCA!B11+UO!B11+'CPN UH'!B11+BIOPLANTAS!B11+UDG!B11+UNAH!B11+UDM!B11</f>
        <v>0</v>
      </c>
      <c r="C11" s="11">
        <f>INCA!C11+UO!C11+'CPN UH'!C11+BIOPLANTAS!C11+UDG!C11+UNAH!C11+UDM!C11</f>
        <v>0</v>
      </c>
      <c r="D11" s="11">
        <f>INCA!D11+UO!D11+'CPN UH'!D11+BIOPLANTAS!D11+UDG!D11+UNAH!D11+UDM!D11</f>
        <v>0</v>
      </c>
      <c r="E11" s="11">
        <f>INCA!E11+UO!E11+'CPN UH'!E11+BIOPLANTAS!E11+UDG!E11+UNAH!E11+UDM!E11</f>
        <v>0</v>
      </c>
      <c r="F11" s="11">
        <f>INCA!F11+UO!F11+'CPN UH'!F11+BIOPLANTAS!F11+UDG!F11+UNAH!F11+UDM!F11</f>
        <v>0</v>
      </c>
      <c r="G11" s="11">
        <f>INCA!G11+UO!G11+'CPN UH'!G11+BIOPLANTAS!G11+UDG!G11+UNAH!G11+UDM!G11</f>
        <v>0</v>
      </c>
      <c r="H11" s="11">
        <f>INCA!H11+UO!H11+'CPN UH'!H11+BIOPLANTAS!H11+UDG!H11+UNAH!H11+UDM!H11</f>
        <v>0</v>
      </c>
      <c r="I11" s="11">
        <f>INCA!I11+UO!I11+'CPN UH'!I11+BIOPLANTAS!I11+UDG!I11+UNAH!I11+UDM!I11</f>
        <v>0</v>
      </c>
      <c r="J11" s="11">
        <f>INCA!J11+UO!J11+'CPN UH'!J11+BIOPLANTAS!J11+UDG!J11+UNAH!J11+UDM!J11</f>
        <v>0</v>
      </c>
      <c r="K11" s="11">
        <f>INCA!K11+UO!K11+'CPN UH'!K11+BIOPLANTAS!K11+UDG!K11+UNAH!K11+UDM!K11</f>
        <v>0</v>
      </c>
      <c r="L11" s="12">
        <f>INCA!L11+UO!L11+'CPN UH'!L11+BIOPLANTAS!L11+UDG!L11+UNAH!L11+UDM!L11</f>
        <v>0</v>
      </c>
      <c r="M11" s="12">
        <f>INCA!M11+UO!M11+'CPN UH'!M11+BIOPLANTAS!M11+UDG!M11+UNAH!M11+UDM!M11</f>
        <v>0</v>
      </c>
    </row>
    <row r="12" spans="1:13" ht="15.75" thickBot="1">
      <c r="A12" s="10" t="s">
        <v>13</v>
      </c>
      <c r="B12" s="11">
        <f>INCA!B12+UO!B12+'CPN UH'!B12+BIOPLANTAS!B12+UDG!B12+UNAH!B12+UDM!B12</f>
        <v>27.5</v>
      </c>
      <c r="C12" s="11">
        <f>INCA!C12+UO!C12+'CPN UH'!C12+BIOPLANTAS!C12+UDG!C12+UNAH!C12+UDM!C12</f>
        <v>5</v>
      </c>
      <c r="D12" s="11">
        <f>INCA!D12+UO!D12+'CPN UH'!D12+BIOPLANTAS!D12+UDG!D12+UNAH!D12+UDM!D12</f>
        <v>27.5</v>
      </c>
      <c r="E12" s="11">
        <f>INCA!E12+UO!E12+'CPN UH'!E12+BIOPLANTAS!E12+UDG!E12+UNAH!E12+UDM!E12</f>
        <v>0</v>
      </c>
      <c r="F12" s="11">
        <f>INCA!F12+UO!F12+'CPN UH'!F12+BIOPLANTAS!F12+UDG!F12+UNAH!F12+UDM!F12</f>
        <v>27.5</v>
      </c>
      <c r="G12" s="11">
        <f>INCA!G12+UO!G12+'CPN UH'!G12+BIOPLANTAS!G12+UDG!G12+UNAH!G12+UDM!G12</f>
        <v>5</v>
      </c>
      <c r="H12" s="11">
        <f>INCA!H12+UO!H12+'CPN UH'!H12+BIOPLANTAS!H12+UDG!H12+UNAH!H12+UDM!H12</f>
        <v>27.5</v>
      </c>
      <c r="I12" s="11">
        <f>INCA!I12+UO!I12+'CPN UH'!I12+BIOPLANTAS!I12+UDG!I12+UNAH!I12+UDM!I12</f>
        <v>5</v>
      </c>
      <c r="J12" s="11">
        <f>INCA!J12+UO!J12+'CPN UH'!J12+BIOPLANTAS!J12+UDG!J12+UNAH!J12+UDM!J12</f>
        <v>21.75</v>
      </c>
      <c r="K12" s="11">
        <f>INCA!K12+UO!K12+'CPN UH'!K12+BIOPLANTAS!K12+UDG!K12+UNAH!K12+UDM!K12</f>
        <v>5</v>
      </c>
      <c r="L12" s="12">
        <f>INCA!L12+UO!L12+'CPN UH'!L12+BIOPLANTAS!L12+UDG!L12+UNAH!L12+UDM!L12</f>
        <v>131.75</v>
      </c>
      <c r="M12" s="12">
        <f>INCA!M12+UO!M12+'CPN UH'!M12+BIOPLANTAS!M12+UDG!M12+UNAH!M12+UDM!M12</f>
        <v>20</v>
      </c>
    </row>
    <row r="13" spans="1:13" ht="15.75" thickBot="1">
      <c r="A13" s="10" t="s">
        <v>14</v>
      </c>
      <c r="B13" s="11">
        <f>INCA!B13+UO!B13+'CPN UH'!B13+BIOPLANTAS!B13+UDG!B13+UNAH!B13+UDM!B13</f>
        <v>138.31538395550001</v>
      </c>
      <c r="C13" s="11">
        <f>INCA!C13+UO!C13+'CPN UH'!C13+BIOPLANTAS!C13+UDG!C13+UNAH!C13+UDM!C13</f>
        <v>15</v>
      </c>
      <c r="D13" s="11">
        <f>INCA!D13+UO!D13+'CPN UH'!D13+BIOPLANTAS!D13+UDG!D13+UNAH!D13+UDM!D13</f>
        <v>138.31538395550001</v>
      </c>
      <c r="E13" s="11">
        <f>INCA!E13+UO!E13+'CPN UH'!E13+BIOPLANTAS!E13+UDG!E13+UNAH!E13+UDM!E13</f>
        <v>0</v>
      </c>
      <c r="F13" s="11">
        <f>INCA!F13+UO!F13+'CPN UH'!F13+BIOPLANTAS!F13+UDG!F13+UNAH!F13+UDM!F13</f>
        <v>138.31538395550001</v>
      </c>
      <c r="G13" s="11">
        <f>INCA!G13+UO!G13+'CPN UH'!G13+BIOPLANTAS!G13+UDG!G13+UNAH!G13+UDM!G13</f>
        <v>10</v>
      </c>
      <c r="H13" s="11">
        <f>INCA!H13+UO!H13+'CPN UH'!H13+BIOPLANTAS!H13+UDG!H13+UNAH!H13+UDM!H13</f>
        <v>138.31538395550001</v>
      </c>
      <c r="I13" s="11">
        <f>INCA!I13+UO!I13+'CPN UH'!I13+BIOPLANTAS!I13+UDG!I13+UNAH!I13+UDM!I13</f>
        <v>10</v>
      </c>
      <c r="J13" s="11">
        <f>INCA!J13+UO!J13+'CPN UH'!J13+BIOPLANTAS!J13+UDG!J13+UNAH!J13+UDM!J13</f>
        <v>132.42154727550002</v>
      </c>
      <c r="K13" s="11">
        <f>INCA!K13+UO!K13+'CPN UH'!K13+BIOPLANTAS!K13+UDG!K13+UNAH!K13+UDM!K13</f>
        <v>10</v>
      </c>
      <c r="L13" s="12">
        <f>INCA!L13+UO!L13+'CPN UH'!L13+BIOPLANTAS!L13+UDG!L13+UNAH!L13+UDM!L13</f>
        <v>685.6830830975</v>
      </c>
      <c r="M13" s="12">
        <f>INCA!M13+UO!M13+'CPN UH'!M13+BIOPLANTAS!M13+UDG!M13+UNAH!M13+UDM!M13</f>
        <v>45</v>
      </c>
    </row>
    <row r="14" spans="1:13" ht="15" customHeight="1" thickBot="1">
      <c r="A14" s="10" t="s">
        <v>15</v>
      </c>
      <c r="B14" s="11">
        <f>INCA!B14+UO!B14+'CPN UH'!B14+BIOPLANTAS!B14+UDG!B14+UNAH!B14+UDM!B14</f>
        <v>433.65474853050006</v>
      </c>
      <c r="C14" s="11">
        <f>INCA!C14+UO!C14+'CPN UH'!C14+BIOPLANTAS!C14+UDG!C14+UNAH!C14+UDM!C14</f>
        <v>0</v>
      </c>
      <c r="D14" s="11">
        <f>INCA!D14+UO!D14+'CPN UH'!D14+BIOPLANTAS!D14+UDG!D14+UNAH!D14+UDM!D14</f>
        <v>433.65474853050006</v>
      </c>
      <c r="E14" s="11">
        <f>INCA!E14+UO!E14+'CPN UH'!E14+BIOPLANTAS!E14+UDG!E14+UNAH!E14+UDM!E14</f>
        <v>0</v>
      </c>
      <c r="F14" s="11">
        <f>INCA!F14+UO!F14+'CPN UH'!F14+BIOPLANTAS!F14+UDG!F14+UNAH!F14+UDM!F14</f>
        <v>433.65474853050006</v>
      </c>
      <c r="G14" s="11">
        <f>INCA!G14+UO!G14+'CPN UH'!G14+BIOPLANTAS!G14+UDG!G14+UNAH!G14+UDM!G14</f>
        <v>0</v>
      </c>
      <c r="H14" s="11">
        <f>INCA!H14+UO!H14+'CPN UH'!H14+BIOPLANTAS!H14+UDG!H14+UNAH!H14+UDM!H14</f>
        <v>433.65474853050006</v>
      </c>
      <c r="I14" s="11">
        <f>INCA!I14+UO!I14+'CPN UH'!I14+BIOPLANTAS!I14+UDG!I14+UNAH!I14+UDM!I14</f>
        <v>0</v>
      </c>
      <c r="J14" s="11">
        <f>INCA!J14+UO!J14+'CPN UH'!J14+BIOPLANTAS!J14+UDG!J14+UNAH!J14+UDM!J14</f>
        <v>421.45550985050005</v>
      </c>
      <c r="K14" s="11">
        <f>INCA!K14+UO!K14+'CPN UH'!K14+BIOPLANTAS!K14+UDG!K14+UNAH!K14+UDM!K14</f>
        <v>0</v>
      </c>
      <c r="L14" s="12">
        <f>INCA!L14+UO!L14+'CPN UH'!L14+BIOPLANTAS!L14+UDG!L14+UNAH!L14+UDM!L14</f>
        <v>2156.0745039725002</v>
      </c>
      <c r="M14" s="12">
        <f>INCA!M14+UO!M14+'CPN UH'!M14+BIOPLANTAS!M14+UDG!M14+UNAH!M14+UDM!M14</f>
        <v>0</v>
      </c>
    </row>
    <row r="15" spans="1:13" ht="18.75" customHeight="1" thickBot="1">
      <c r="A15" s="10" t="s">
        <v>16</v>
      </c>
      <c r="B15" s="11">
        <f>INCA!B15+UO!B15+'CPN UH'!B15+BIOPLANTAS!B15+UDG!B15+UNAH!B15+UDM!B15</f>
        <v>0</v>
      </c>
      <c r="C15" s="11">
        <f>INCA!C15+UO!C15+'CPN UH'!C15+BIOPLANTAS!C15+UDG!C15+UNAH!C15+UDM!C15</f>
        <v>0</v>
      </c>
      <c r="D15" s="11">
        <f>INCA!D15+UO!D15+'CPN UH'!D15+BIOPLANTAS!D15+UDG!D15+UNAH!D15+UDM!D15</f>
        <v>80</v>
      </c>
      <c r="E15" s="11">
        <f>INCA!E15+UO!E15+'CPN UH'!E15+BIOPLANTAS!E15+UDG!E15+UNAH!E15+UDM!E15</f>
        <v>80</v>
      </c>
      <c r="F15" s="11">
        <f>INCA!F15+UO!F15+'CPN UH'!F15+BIOPLANTAS!F15+UDG!F15+UNAH!F15+UDM!F15</f>
        <v>10</v>
      </c>
      <c r="G15" s="11">
        <f>INCA!G15+UO!G15+'CPN UH'!G15+BIOPLANTAS!G15+UDG!G15+UNAH!G15+UDM!G15</f>
        <v>10</v>
      </c>
      <c r="H15" s="11">
        <f>INCA!H15+UO!H15+'CPN UH'!H15+BIOPLANTAS!H15+UDG!H15+UNAH!H15+UDM!H15</f>
        <v>5</v>
      </c>
      <c r="I15" s="11">
        <f>INCA!I15+UO!I15+'CPN UH'!I15+BIOPLANTAS!I15+UDG!I15+UNAH!I15+UDM!I15</f>
        <v>5</v>
      </c>
      <c r="J15" s="11">
        <f>INCA!J15+UO!J15+'CPN UH'!J15+BIOPLANTAS!J15+UDG!J15+UNAH!J15+UDM!J15</f>
        <v>5</v>
      </c>
      <c r="K15" s="11">
        <f>INCA!K15+UO!K15+'CPN UH'!K15+BIOPLANTAS!K15+UDG!K15+UNAH!K15+UDM!K15</f>
        <v>5</v>
      </c>
      <c r="L15" s="12">
        <f>INCA!L15+UO!L15+'CPN UH'!L15+BIOPLANTAS!L15+UDG!L15+UNAH!L15+UDM!L15</f>
        <v>100</v>
      </c>
      <c r="M15" s="12">
        <f>INCA!M15+UO!M15+'CPN UH'!M15+BIOPLANTAS!M15+UDG!M15+UNAH!M15+UDM!M15</f>
        <v>100</v>
      </c>
    </row>
    <row r="16" spans="1:13" ht="15" customHeight="1" thickBot="1">
      <c r="A16" s="10" t="s">
        <v>17</v>
      </c>
      <c r="B16" s="11">
        <f>INCA!B16+UO!B16+'CPN UH'!B16+BIOPLANTAS!B16+UDG!B16+UNAH!B16+UDM!B16</f>
        <v>58.45</v>
      </c>
      <c r="C16" s="11">
        <f>INCA!C16+UO!C16+'CPN UH'!C16+BIOPLANTAS!C16+UDG!C16+UNAH!C16+UDM!C16</f>
        <v>0</v>
      </c>
      <c r="D16" s="11">
        <f>INCA!D16+UO!D16+'CPN UH'!D16+BIOPLANTAS!D16+UDG!D16+UNAH!D16+UDM!D16</f>
        <v>58.45</v>
      </c>
      <c r="E16" s="11">
        <f>INCA!E16+UO!E16+'CPN UH'!E16+BIOPLANTAS!E16+UDG!E16+UNAH!E16+UDM!E16</f>
        <v>0</v>
      </c>
      <c r="F16" s="11">
        <f>INCA!F16+UO!F16+'CPN UH'!F16+BIOPLANTAS!F16+UDG!F16+UNAH!F16+UDM!F16</f>
        <v>58.45</v>
      </c>
      <c r="G16" s="11">
        <f>INCA!G16+UO!G16+'CPN UH'!G16+BIOPLANTAS!G16+UDG!G16+UNAH!G16+UDM!G16</f>
        <v>0</v>
      </c>
      <c r="H16" s="11">
        <f>INCA!H16+UO!H16+'CPN UH'!H16+BIOPLANTAS!H16+UDG!H16+UNAH!H16+UDM!H16</f>
        <v>58.45</v>
      </c>
      <c r="I16" s="11">
        <f>INCA!I16+UO!I16+'CPN UH'!I16+BIOPLANTAS!I16+UDG!I16+UNAH!I16+UDM!I16</f>
        <v>0</v>
      </c>
      <c r="J16" s="11">
        <f>INCA!J16+UO!J16+'CPN UH'!J16+BIOPLANTAS!J16+UDG!J16+UNAH!J16+UDM!J16</f>
        <v>58.45</v>
      </c>
      <c r="K16" s="11">
        <f>INCA!K16+UO!K16+'CPN UH'!K16+BIOPLANTAS!K16+UDG!K16+UNAH!K16+UDM!K16</f>
        <v>0</v>
      </c>
      <c r="L16" s="12">
        <f>INCA!L16+UO!L16+'CPN UH'!L16+BIOPLANTAS!L16+UDG!L16+UNAH!L16+UDM!L16</f>
        <v>292.25</v>
      </c>
      <c r="M16" s="12">
        <f>INCA!M16+UO!M16+'CPN UH'!M16+BIOPLANTAS!M16+UDG!M16+UNAH!M16+UDM!M16</f>
        <v>0</v>
      </c>
    </row>
    <row r="17" spans="1:13" ht="15.75" thickBot="1">
      <c r="A17" s="18" t="s">
        <v>18</v>
      </c>
      <c r="B17" s="12">
        <f>INCA!B17+UO!B17+'CPN UH'!B17+BIOPLANTAS!B17+UDG!B17+UNAH!B17+UDM!B17</f>
        <v>506.10474853050005</v>
      </c>
      <c r="C17" s="12">
        <f>INCA!C17+UO!C17+'CPN UH'!C17+BIOPLANTAS!C17+UDG!C17+UNAH!C17+UDM!C17</f>
        <v>15</v>
      </c>
      <c r="D17" s="12">
        <f>INCA!D17+UO!D17+'CPN UH'!D17+BIOPLANTAS!D17+UDG!D17+UNAH!D17+UDM!D17</f>
        <v>586.10474853050005</v>
      </c>
      <c r="E17" s="12">
        <f>INCA!E17+UO!E17+'CPN UH'!E17+BIOPLANTAS!E17+UDG!E17+UNAH!E17+UDM!E17</f>
        <v>80</v>
      </c>
      <c r="F17" s="12">
        <f>INCA!F17+UO!F17+'CPN UH'!F17+BIOPLANTAS!F17+UDG!F17+UNAH!F17+UDM!F17</f>
        <v>516.10474853050005</v>
      </c>
      <c r="G17" s="12">
        <f>INCA!G17+UO!G17+'CPN UH'!G17+BIOPLANTAS!G17+UDG!G17+UNAH!G17+UDM!G17</f>
        <v>20</v>
      </c>
      <c r="H17" s="12">
        <f>INCA!H17+UO!H17+'CPN UH'!H17+BIOPLANTAS!H17+UDG!H17+UNAH!H17+UDM!H17</f>
        <v>511.10474853050005</v>
      </c>
      <c r="I17" s="12">
        <f>INCA!I17+UO!I17+'CPN UH'!I17+BIOPLANTAS!I17+UDG!I17+UNAH!I17+UDM!I17</f>
        <v>15</v>
      </c>
      <c r="J17" s="12">
        <f>INCA!J17+UO!J17+'CPN UH'!J17+BIOPLANTAS!J17+UDG!J17+UNAH!J17+UDM!J17</f>
        <v>496.90550985050004</v>
      </c>
      <c r="K17" s="12">
        <f>INCA!K17+UO!K17+'CPN UH'!K17+BIOPLANTAS!K17+UDG!K17+UNAH!K17+UDM!K17</f>
        <v>15</v>
      </c>
      <c r="L17" s="12">
        <f>INCA!L17+UO!L17+'CPN UH'!L17+BIOPLANTAS!L17+UDG!L17+UNAH!L17+UDM!L17</f>
        <v>2616.3245039725002</v>
      </c>
      <c r="M17" s="12">
        <f>INCA!M17+UO!M17+'CPN UH'!M17+BIOPLANTAS!M17+UDG!M17+UNAH!M17+UDM!M17</f>
        <v>145</v>
      </c>
    </row>
  </sheetData>
  <mergeCells count="7">
    <mergeCell ref="B1:M1"/>
    <mergeCell ref="B2:C2"/>
    <mergeCell ref="D2:E2"/>
    <mergeCell ref="F2:G2"/>
    <mergeCell ref="H2:I2"/>
    <mergeCell ref="L2:M2"/>
    <mergeCell ref="J2:K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INCA</vt:lpstr>
      <vt:lpstr>UO</vt:lpstr>
      <vt:lpstr>CPN UH</vt:lpstr>
      <vt:lpstr>BIOPLANTAS</vt:lpstr>
      <vt:lpstr>UDG</vt:lpstr>
      <vt:lpstr>UNAH</vt:lpstr>
      <vt:lpstr>UDM</vt:lpstr>
      <vt:lpstr>GLOBAL</vt:lpstr>
    </vt:vector>
  </TitlesOfParts>
  <Company>Windows 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ttejeda</dc:creator>
  <cp:lastModifiedBy>ttejeda</cp:lastModifiedBy>
  <cp:lastPrinted>2014-09-03T20:04:04Z</cp:lastPrinted>
  <dcterms:created xsi:type="dcterms:W3CDTF">2014-06-30T16:37:36Z</dcterms:created>
  <dcterms:modified xsi:type="dcterms:W3CDTF">2014-09-03T20:07:30Z</dcterms:modified>
</cp:coreProperties>
</file>